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全校" sheetId="7" r:id="rId1"/>
    <sheet name="海关法律系" sheetId="5" r:id="rId2"/>
    <sheet name="海关外语系" sheetId="6" r:id="rId3"/>
    <sheet name="海关与公共管理学院" sheetId="2" r:id="rId4"/>
    <sheet name="海关与公共经济学院" sheetId="3" r:id="rId5"/>
    <sheet name="工商管理与关务学院" sheetId="4" r:id="rId6"/>
  </sheets>
  <calcPr calcId="162913"/>
</workbook>
</file>

<file path=xl/calcChain.xml><?xml version="1.0" encoding="utf-8"?>
<calcChain xmlns="http://schemas.openxmlformats.org/spreadsheetml/2006/main">
  <c r="Q9" i="7" l="1"/>
  <c r="O9" i="7"/>
  <c r="P9" i="7" s="1"/>
  <c r="M9" i="7"/>
  <c r="N9" i="7" s="1"/>
  <c r="K9" i="7"/>
  <c r="L9" i="7" s="1"/>
  <c r="I9" i="7"/>
  <c r="J9" i="7" s="1"/>
  <c r="G9" i="7"/>
  <c r="H9" i="7" s="1"/>
  <c r="E9" i="7"/>
  <c r="F9" i="7" s="1"/>
  <c r="P8" i="7"/>
  <c r="N8" i="7"/>
  <c r="L8" i="7"/>
  <c r="J8" i="7"/>
  <c r="H8" i="7"/>
  <c r="F8" i="7"/>
  <c r="C8" i="7"/>
  <c r="D8" i="7" s="1"/>
  <c r="P7" i="7"/>
  <c r="N7" i="7"/>
  <c r="L7" i="7"/>
  <c r="J7" i="7"/>
  <c r="H7" i="7"/>
  <c r="F7" i="7"/>
  <c r="D7" i="7"/>
  <c r="P6" i="7"/>
  <c r="N6" i="7"/>
  <c r="L6" i="7"/>
  <c r="J6" i="7"/>
  <c r="H6" i="7"/>
  <c r="F6" i="7"/>
  <c r="D6" i="7"/>
  <c r="P5" i="7"/>
  <c r="N5" i="7"/>
  <c r="L5" i="7"/>
  <c r="J5" i="7"/>
  <c r="H5" i="7"/>
  <c r="F5" i="7"/>
  <c r="D5" i="7"/>
  <c r="P4" i="7"/>
  <c r="N4" i="7"/>
  <c r="L4" i="7"/>
  <c r="J4" i="7"/>
  <c r="H4" i="7"/>
  <c r="F4" i="7"/>
  <c r="D4" i="7"/>
  <c r="P5" i="6"/>
  <c r="P6" i="6"/>
  <c r="P7" i="6"/>
  <c r="P8" i="6"/>
  <c r="P9" i="6"/>
  <c r="P10" i="6"/>
  <c r="P11" i="6"/>
  <c r="P12" i="6"/>
  <c r="P4" i="6"/>
  <c r="N5" i="6"/>
  <c r="N6" i="6"/>
  <c r="N7" i="6"/>
  <c r="N8" i="6"/>
  <c r="N9" i="6"/>
  <c r="N10" i="6"/>
  <c r="N11" i="6"/>
  <c r="N12" i="6"/>
  <c r="N4" i="6"/>
  <c r="L5" i="6"/>
  <c r="L6" i="6"/>
  <c r="L7" i="6"/>
  <c r="L8" i="6"/>
  <c r="L9" i="6"/>
  <c r="L10" i="6"/>
  <c r="L11" i="6"/>
  <c r="L12" i="6"/>
  <c r="L4" i="6"/>
  <c r="J5" i="6"/>
  <c r="J6" i="6"/>
  <c r="J7" i="6"/>
  <c r="J8" i="6"/>
  <c r="J9" i="6"/>
  <c r="J10" i="6"/>
  <c r="J11" i="6"/>
  <c r="J12" i="6"/>
  <c r="J4" i="6"/>
  <c r="H5" i="6"/>
  <c r="H6" i="6"/>
  <c r="H7" i="6"/>
  <c r="H8" i="6"/>
  <c r="H9" i="6"/>
  <c r="H10" i="6"/>
  <c r="H11" i="6"/>
  <c r="H12" i="6"/>
  <c r="H4" i="6"/>
  <c r="F5" i="6"/>
  <c r="F6" i="6"/>
  <c r="F7" i="6"/>
  <c r="F8" i="6"/>
  <c r="F9" i="6"/>
  <c r="F10" i="6"/>
  <c r="F11" i="6"/>
  <c r="F12" i="6"/>
  <c r="F4" i="6"/>
  <c r="D5" i="6"/>
  <c r="D6" i="6"/>
  <c r="D7" i="6"/>
  <c r="D8" i="6"/>
  <c r="D9" i="6"/>
  <c r="D10" i="6"/>
  <c r="D11" i="6"/>
  <c r="D12" i="6"/>
  <c r="D4" i="6"/>
  <c r="Q12" i="6"/>
  <c r="B12" i="6"/>
  <c r="O11" i="6"/>
  <c r="O12" i="6" s="1"/>
  <c r="M11" i="6"/>
  <c r="M12" i="6" s="1"/>
  <c r="K11" i="6"/>
  <c r="K12" i="6" s="1"/>
  <c r="I11" i="6"/>
  <c r="I12" i="6" s="1"/>
  <c r="G11" i="6"/>
  <c r="G12" i="6" s="1"/>
  <c r="E11" i="6"/>
  <c r="E12" i="6" s="1"/>
  <c r="C11" i="6"/>
  <c r="C12" i="6" s="1"/>
  <c r="B11" i="6"/>
  <c r="P5" i="5"/>
  <c r="P6" i="5"/>
  <c r="P7" i="5"/>
  <c r="P4" i="5"/>
  <c r="N5" i="5"/>
  <c r="N6" i="5"/>
  <c r="N7" i="5"/>
  <c r="N4" i="5"/>
  <c r="L5" i="5"/>
  <c r="L6" i="5"/>
  <c r="L7" i="5"/>
  <c r="L8" i="5"/>
  <c r="L4" i="5"/>
  <c r="J5" i="5"/>
  <c r="J6" i="5"/>
  <c r="J7" i="5"/>
  <c r="J4" i="5"/>
  <c r="H5" i="5"/>
  <c r="H6" i="5"/>
  <c r="H7" i="5"/>
  <c r="H4" i="5"/>
  <c r="F5" i="5"/>
  <c r="F6" i="5"/>
  <c r="F7" i="5"/>
  <c r="F4" i="5"/>
  <c r="D5" i="5"/>
  <c r="D6" i="5"/>
  <c r="D7" i="5"/>
  <c r="D8" i="5"/>
  <c r="D4" i="5"/>
  <c r="Q9" i="5"/>
  <c r="O8" i="5"/>
  <c r="O9" i="5" s="1"/>
  <c r="P9" i="5" s="1"/>
  <c r="M8" i="5"/>
  <c r="M9" i="5" s="1"/>
  <c r="K8" i="5"/>
  <c r="K9" i="5" s="1"/>
  <c r="L9" i="5" s="1"/>
  <c r="I8" i="5"/>
  <c r="I9" i="5" s="1"/>
  <c r="J9" i="5" s="1"/>
  <c r="G8" i="5"/>
  <c r="G9" i="5" s="1"/>
  <c r="H9" i="5" s="1"/>
  <c r="E8" i="5"/>
  <c r="E9" i="5" s="1"/>
  <c r="C8" i="5"/>
  <c r="C9" i="5" s="1"/>
  <c r="D9" i="5" s="1"/>
  <c r="B8" i="5"/>
  <c r="B9" i="5" s="1"/>
  <c r="N9" i="5" s="1"/>
  <c r="Q24" i="4"/>
  <c r="O24" i="4"/>
  <c r="K24" i="4"/>
  <c r="G24" i="4"/>
  <c r="C24" i="4"/>
  <c r="O23" i="4"/>
  <c r="P23" i="4" s="1"/>
  <c r="M23" i="4"/>
  <c r="K23" i="4"/>
  <c r="L23" i="4" s="1"/>
  <c r="I23" i="4"/>
  <c r="G23" i="4"/>
  <c r="H23" i="4" s="1"/>
  <c r="E23" i="4"/>
  <c r="C23" i="4"/>
  <c r="D23" i="4" s="1"/>
  <c r="B23" i="4"/>
  <c r="F23" i="4" s="1"/>
  <c r="P22" i="4"/>
  <c r="N22" i="4"/>
  <c r="L22" i="4"/>
  <c r="J22" i="4"/>
  <c r="H22" i="4"/>
  <c r="F22" i="4"/>
  <c r="D22" i="4"/>
  <c r="P21" i="4"/>
  <c r="N21" i="4"/>
  <c r="L21" i="4"/>
  <c r="J21" i="4"/>
  <c r="H21" i="4"/>
  <c r="F21" i="4"/>
  <c r="D21" i="4"/>
  <c r="P20" i="4"/>
  <c r="N20" i="4"/>
  <c r="L20" i="4"/>
  <c r="J20" i="4"/>
  <c r="H20" i="4"/>
  <c r="F20" i="4"/>
  <c r="D20" i="4"/>
  <c r="P19" i="4"/>
  <c r="N19" i="4"/>
  <c r="L19" i="4"/>
  <c r="J19" i="4"/>
  <c r="H19" i="4"/>
  <c r="F19" i="4"/>
  <c r="D19" i="4"/>
  <c r="P18" i="4"/>
  <c r="N18" i="4"/>
  <c r="L18" i="4"/>
  <c r="J18" i="4"/>
  <c r="H18" i="4"/>
  <c r="F18" i="4"/>
  <c r="D18" i="4"/>
  <c r="P17" i="4"/>
  <c r="O17" i="4"/>
  <c r="M17" i="4"/>
  <c r="N17" i="4" s="1"/>
  <c r="L17" i="4"/>
  <c r="K17" i="4"/>
  <c r="I17" i="4"/>
  <c r="J17" i="4" s="1"/>
  <c r="H17" i="4"/>
  <c r="G17" i="4"/>
  <c r="E17" i="4"/>
  <c r="F17" i="4" s="1"/>
  <c r="D17" i="4"/>
  <c r="C17" i="4"/>
  <c r="B17" i="4"/>
  <c r="P16" i="4"/>
  <c r="N16" i="4"/>
  <c r="L16" i="4"/>
  <c r="J16" i="4"/>
  <c r="H16" i="4"/>
  <c r="F16" i="4"/>
  <c r="D16" i="4"/>
  <c r="P15" i="4"/>
  <c r="N15" i="4"/>
  <c r="L15" i="4"/>
  <c r="J15" i="4"/>
  <c r="H15" i="4"/>
  <c r="F15" i="4"/>
  <c r="D15" i="4"/>
  <c r="P14" i="4"/>
  <c r="N14" i="4"/>
  <c r="L14" i="4"/>
  <c r="J14" i="4"/>
  <c r="H14" i="4"/>
  <c r="F14" i="4"/>
  <c r="D14" i="4"/>
  <c r="P13" i="4"/>
  <c r="N13" i="4"/>
  <c r="L13" i="4"/>
  <c r="J13" i="4"/>
  <c r="H13" i="4"/>
  <c r="F13" i="4"/>
  <c r="D13" i="4"/>
  <c r="P12" i="4"/>
  <c r="N12" i="4"/>
  <c r="L12" i="4"/>
  <c r="J12" i="4"/>
  <c r="H12" i="4"/>
  <c r="F12" i="4"/>
  <c r="D12" i="4"/>
  <c r="O11" i="4"/>
  <c r="P11" i="4" s="1"/>
  <c r="M11" i="4"/>
  <c r="M24" i="4" s="1"/>
  <c r="K11" i="4"/>
  <c r="L11" i="4" s="1"/>
  <c r="I11" i="4"/>
  <c r="I24" i="4" s="1"/>
  <c r="G11" i="4"/>
  <c r="H11" i="4" s="1"/>
  <c r="E11" i="4"/>
  <c r="E24" i="4" s="1"/>
  <c r="C11" i="4"/>
  <c r="D11" i="4" s="1"/>
  <c r="B11" i="4"/>
  <c r="N11" i="4" s="1"/>
  <c r="P10" i="4"/>
  <c r="N10" i="4"/>
  <c r="L10" i="4"/>
  <c r="J10" i="4"/>
  <c r="H10" i="4"/>
  <c r="F10" i="4"/>
  <c r="D10" i="4"/>
  <c r="P9" i="4"/>
  <c r="N9" i="4"/>
  <c r="L9" i="4"/>
  <c r="J9" i="4"/>
  <c r="H9" i="4"/>
  <c r="F9" i="4"/>
  <c r="D9" i="4"/>
  <c r="P8" i="4"/>
  <c r="N8" i="4"/>
  <c r="L8" i="4"/>
  <c r="J8" i="4"/>
  <c r="H8" i="4"/>
  <c r="F8" i="4"/>
  <c r="D8" i="4"/>
  <c r="P7" i="4"/>
  <c r="N7" i="4"/>
  <c r="L7" i="4"/>
  <c r="J7" i="4"/>
  <c r="H7" i="4"/>
  <c r="F7" i="4"/>
  <c r="D7" i="4"/>
  <c r="P6" i="4"/>
  <c r="N6" i="4"/>
  <c r="L6" i="4"/>
  <c r="J6" i="4"/>
  <c r="H6" i="4"/>
  <c r="F6" i="4"/>
  <c r="D6" i="4"/>
  <c r="P5" i="4"/>
  <c r="N5" i="4"/>
  <c r="L5" i="4"/>
  <c r="J5" i="4"/>
  <c r="H5" i="4"/>
  <c r="F5" i="4"/>
  <c r="D5" i="4"/>
  <c r="P4" i="4"/>
  <c r="N4" i="4"/>
  <c r="L4" i="4"/>
  <c r="J4" i="4"/>
  <c r="H4" i="4"/>
  <c r="F4" i="4"/>
  <c r="D4" i="4"/>
  <c r="P5" i="3"/>
  <c r="P6" i="3"/>
  <c r="P7" i="3"/>
  <c r="P8" i="3"/>
  <c r="P9" i="3"/>
  <c r="P10" i="3"/>
  <c r="P12" i="3"/>
  <c r="P4" i="3"/>
  <c r="N5" i="3"/>
  <c r="N6" i="3"/>
  <c r="N7" i="3"/>
  <c r="N8" i="3"/>
  <c r="N9" i="3"/>
  <c r="N10" i="3"/>
  <c r="N12" i="3"/>
  <c r="N4" i="3"/>
  <c r="L5" i="3"/>
  <c r="L6" i="3"/>
  <c r="L7" i="3"/>
  <c r="L8" i="3"/>
  <c r="L9" i="3"/>
  <c r="L10" i="3"/>
  <c r="L12" i="3"/>
  <c r="L4" i="3"/>
  <c r="J5" i="3"/>
  <c r="J6" i="3"/>
  <c r="J7" i="3"/>
  <c r="J8" i="3"/>
  <c r="J9" i="3"/>
  <c r="J10" i="3"/>
  <c r="J12" i="3"/>
  <c r="J4" i="3"/>
  <c r="H5" i="3"/>
  <c r="H6" i="3"/>
  <c r="H7" i="3"/>
  <c r="H8" i="3"/>
  <c r="H9" i="3"/>
  <c r="H10" i="3"/>
  <c r="H12" i="3"/>
  <c r="H4" i="3"/>
  <c r="F5" i="3"/>
  <c r="F6" i="3"/>
  <c r="F7" i="3"/>
  <c r="F8" i="3"/>
  <c r="F9" i="3"/>
  <c r="F10" i="3"/>
  <c r="F12" i="3"/>
  <c r="F4" i="3"/>
  <c r="D5" i="3"/>
  <c r="D6" i="3"/>
  <c r="D7" i="3"/>
  <c r="D8" i="3"/>
  <c r="D9" i="3"/>
  <c r="D10" i="3"/>
  <c r="D12" i="3"/>
  <c r="D4" i="3"/>
  <c r="O11" i="3"/>
  <c r="O13" i="3" s="1"/>
  <c r="P13" i="3" s="1"/>
  <c r="M11" i="3"/>
  <c r="M13" i="3" s="1"/>
  <c r="K11" i="3"/>
  <c r="K13" i="3" s="1"/>
  <c r="I11" i="3"/>
  <c r="I13" i="3" s="1"/>
  <c r="G11" i="3"/>
  <c r="G13" i="3" s="1"/>
  <c r="E11" i="3"/>
  <c r="E13" i="3" s="1"/>
  <c r="C11" i="3"/>
  <c r="C13" i="3" s="1"/>
  <c r="B11" i="3"/>
  <c r="B13" i="3" s="1"/>
  <c r="N13" i="3" s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4" i="2"/>
  <c r="N5" i="2"/>
  <c r="N6" i="2"/>
  <c r="N7" i="2"/>
  <c r="N8" i="2"/>
  <c r="N10" i="2"/>
  <c r="N11" i="2"/>
  <c r="N12" i="2"/>
  <c r="N13" i="2"/>
  <c r="N14" i="2"/>
  <c r="N16" i="2"/>
  <c r="N17" i="2"/>
  <c r="N18" i="2"/>
  <c r="N19" i="2"/>
  <c r="N20" i="2"/>
  <c r="N21" i="2"/>
  <c r="N23" i="2"/>
  <c r="N24" i="2"/>
  <c r="N25" i="2"/>
  <c r="N26" i="2"/>
  <c r="N27" i="2"/>
  <c r="N28" i="2"/>
  <c r="N29" i="2"/>
  <c r="N30" i="2"/>
  <c r="N33" i="2"/>
  <c r="N4" i="2"/>
  <c r="L5" i="2"/>
  <c r="L6" i="2"/>
  <c r="L7" i="2"/>
  <c r="L8" i="2"/>
  <c r="L10" i="2"/>
  <c r="L11" i="2"/>
  <c r="L12" i="2"/>
  <c r="L13" i="2"/>
  <c r="L14" i="2"/>
  <c r="L16" i="2"/>
  <c r="L17" i="2"/>
  <c r="L18" i="2"/>
  <c r="L19" i="2"/>
  <c r="L20" i="2"/>
  <c r="L21" i="2"/>
  <c r="L23" i="2"/>
  <c r="L24" i="2"/>
  <c r="L25" i="2"/>
  <c r="L26" i="2"/>
  <c r="L27" i="2"/>
  <c r="L28" i="2"/>
  <c r="L29" i="2"/>
  <c r="L30" i="2"/>
  <c r="L33" i="2"/>
  <c r="L4" i="2"/>
  <c r="J5" i="2"/>
  <c r="J6" i="2"/>
  <c r="J7" i="2"/>
  <c r="J8" i="2"/>
  <c r="J10" i="2"/>
  <c r="J11" i="2"/>
  <c r="J12" i="2"/>
  <c r="J13" i="2"/>
  <c r="J14" i="2"/>
  <c r="J16" i="2"/>
  <c r="J17" i="2"/>
  <c r="J18" i="2"/>
  <c r="J19" i="2"/>
  <c r="J20" i="2"/>
  <c r="J21" i="2"/>
  <c r="J23" i="2"/>
  <c r="J24" i="2"/>
  <c r="J25" i="2"/>
  <c r="J26" i="2"/>
  <c r="J27" i="2"/>
  <c r="J28" i="2"/>
  <c r="J29" i="2"/>
  <c r="J30" i="2"/>
  <c r="J33" i="2"/>
  <c r="J4" i="2"/>
  <c r="H5" i="2"/>
  <c r="H6" i="2"/>
  <c r="H7" i="2"/>
  <c r="H8" i="2"/>
  <c r="H10" i="2"/>
  <c r="H11" i="2"/>
  <c r="H12" i="2"/>
  <c r="H13" i="2"/>
  <c r="H14" i="2"/>
  <c r="H16" i="2"/>
  <c r="H17" i="2"/>
  <c r="H18" i="2"/>
  <c r="H19" i="2"/>
  <c r="H20" i="2"/>
  <c r="H21" i="2"/>
  <c r="H23" i="2"/>
  <c r="H24" i="2"/>
  <c r="H25" i="2"/>
  <c r="H26" i="2"/>
  <c r="H27" i="2"/>
  <c r="H28" i="2"/>
  <c r="H29" i="2"/>
  <c r="H30" i="2"/>
  <c r="H33" i="2"/>
  <c r="H4" i="2"/>
  <c r="F5" i="2"/>
  <c r="F6" i="2"/>
  <c r="F7" i="2"/>
  <c r="F8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3" i="2"/>
  <c r="F4" i="2"/>
  <c r="D5" i="2"/>
  <c r="D6" i="2"/>
  <c r="D7" i="2"/>
  <c r="D8" i="2"/>
  <c r="D10" i="2"/>
  <c r="D11" i="2"/>
  <c r="D12" i="2"/>
  <c r="D13" i="2"/>
  <c r="D14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3" i="2"/>
  <c r="D4" i="2"/>
  <c r="Q32" i="2"/>
  <c r="O31" i="2"/>
  <c r="M31" i="2"/>
  <c r="N31" i="2" s="1"/>
  <c r="K31" i="2"/>
  <c r="L31" i="2" s="1"/>
  <c r="I31" i="2"/>
  <c r="J31" i="2" s="1"/>
  <c r="G31" i="2"/>
  <c r="H31" i="2" s="1"/>
  <c r="E31" i="2"/>
  <c r="F31" i="2" s="1"/>
  <c r="C31" i="2"/>
  <c r="B31" i="2"/>
  <c r="B32" i="2" s="1"/>
  <c r="B34" i="2" s="1"/>
  <c r="O22" i="2"/>
  <c r="M22" i="2"/>
  <c r="N22" i="2" s="1"/>
  <c r="K22" i="2"/>
  <c r="L22" i="2" s="1"/>
  <c r="I22" i="2"/>
  <c r="J22" i="2" s="1"/>
  <c r="G22" i="2"/>
  <c r="H22" i="2" s="1"/>
  <c r="E22" i="2"/>
  <c r="C22" i="2"/>
  <c r="D22" i="2" s="1"/>
  <c r="B22" i="2"/>
  <c r="O15" i="2"/>
  <c r="M15" i="2"/>
  <c r="N15" i="2" s="1"/>
  <c r="K15" i="2"/>
  <c r="L15" i="2" s="1"/>
  <c r="I15" i="2"/>
  <c r="J15" i="2" s="1"/>
  <c r="G15" i="2"/>
  <c r="H15" i="2" s="1"/>
  <c r="E15" i="2"/>
  <c r="F15" i="2" s="1"/>
  <c r="C15" i="2"/>
  <c r="D15" i="2" s="1"/>
  <c r="B15" i="2"/>
  <c r="O9" i="2"/>
  <c r="M9" i="2"/>
  <c r="N9" i="2" s="1"/>
  <c r="K9" i="2"/>
  <c r="L9" i="2" s="1"/>
  <c r="I9" i="2"/>
  <c r="J9" i="2" s="1"/>
  <c r="G9" i="2"/>
  <c r="H9" i="2" s="1"/>
  <c r="E9" i="2"/>
  <c r="F9" i="2" s="1"/>
  <c r="C9" i="2"/>
  <c r="D9" i="2" s="1"/>
  <c r="B9" i="2"/>
  <c r="C9" i="7" l="1"/>
  <c r="D9" i="7" s="1"/>
  <c r="H8" i="5"/>
  <c r="P8" i="5"/>
  <c r="F9" i="5"/>
  <c r="F8" i="5"/>
  <c r="J8" i="5"/>
  <c r="N8" i="5"/>
  <c r="L24" i="4"/>
  <c r="P24" i="4"/>
  <c r="F24" i="4"/>
  <c r="N24" i="4"/>
  <c r="D24" i="4"/>
  <c r="J23" i="4"/>
  <c r="N23" i="4"/>
  <c r="L13" i="3"/>
  <c r="H13" i="3"/>
  <c r="B24" i="4"/>
  <c r="J24" i="4" s="1"/>
  <c r="J13" i="3"/>
  <c r="P11" i="3"/>
  <c r="F11" i="4"/>
  <c r="J11" i="4"/>
  <c r="D13" i="3"/>
  <c r="F13" i="3"/>
  <c r="N11" i="3"/>
  <c r="L11" i="3"/>
  <c r="F11" i="3"/>
  <c r="J11" i="3"/>
  <c r="H11" i="3"/>
  <c r="D11" i="3"/>
  <c r="G32" i="2"/>
  <c r="O32" i="2"/>
  <c r="O34" i="2" s="1"/>
  <c r="I32" i="2"/>
  <c r="C32" i="2"/>
  <c r="K32" i="2"/>
  <c r="D31" i="2"/>
  <c r="E32" i="2"/>
  <c r="M32" i="2"/>
  <c r="H24" i="4" l="1"/>
  <c r="M34" i="2"/>
  <c r="N34" i="2" s="1"/>
  <c r="N32" i="2"/>
  <c r="K34" i="2"/>
  <c r="L34" i="2" s="1"/>
  <c r="L32" i="2"/>
  <c r="I34" i="2"/>
  <c r="J34" i="2" s="1"/>
  <c r="J32" i="2"/>
  <c r="G34" i="2"/>
  <c r="H34" i="2" s="1"/>
  <c r="H32" i="2"/>
  <c r="E34" i="2"/>
  <c r="F34" i="2" s="1"/>
  <c r="F32" i="2"/>
  <c r="C34" i="2"/>
  <c r="D34" i="2" s="1"/>
  <c r="D32" i="2"/>
</calcChain>
</file>

<file path=xl/sharedStrings.xml><?xml version="1.0" encoding="utf-8"?>
<sst xmlns="http://schemas.openxmlformats.org/spreadsheetml/2006/main" count="261" uniqueCount="130">
  <si>
    <t xml:space="preserve">海关管理1602 </t>
  </si>
  <si>
    <t xml:space="preserve">海关管理1603 </t>
  </si>
  <si>
    <t xml:space="preserve">海关管理1604 </t>
  </si>
  <si>
    <t xml:space="preserve">海关管理1605 </t>
  </si>
  <si>
    <t xml:space="preserve">海关管理1701 </t>
  </si>
  <si>
    <t xml:space="preserve">海关管理1702 </t>
  </si>
  <si>
    <t xml:space="preserve">海关管理1703 </t>
  </si>
  <si>
    <t xml:space="preserve">海关管理1704 </t>
  </si>
  <si>
    <t xml:space="preserve">海关管理1705 </t>
  </si>
  <si>
    <t xml:space="preserve">海关管理1801 </t>
  </si>
  <si>
    <t xml:space="preserve">海关管理1802 </t>
  </si>
  <si>
    <t xml:space="preserve">海关管理1803 </t>
  </si>
  <si>
    <t xml:space="preserve">海关管理1804 </t>
  </si>
  <si>
    <t xml:space="preserve">海关管理1805 </t>
  </si>
  <si>
    <t xml:space="preserve">海关管理1806 </t>
  </si>
  <si>
    <t xml:space="preserve">海关管理1901 </t>
  </si>
  <si>
    <t xml:space="preserve">海关管理1902 </t>
  </si>
  <si>
    <t xml:space="preserve">海关管理1903 </t>
  </si>
  <si>
    <t xml:space="preserve">海关管理1904 </t>
  </si>
  <si>
    <t xml:space="preserve">海关管理1905 </t>
  </si>
  <si>
    <t xml:space="preserve">海关管理1906 </t>
  </si>
  <si>
    <t xml:space="preserve">海关管理1907 </t>
  </si>
  <si>
    <t xml:space="preserve">海关管理1908 </t>
  </si>
  <si>
    <t xml:space="preserve">行政管理1901 </t>
  </si>
  <si>
    <t xml:space="preserve">税收学1601 </t>
  </si>
  <si>
    <t xml:space="preserve">税收学1602 </t>
  </si>
  <si>
    <t xml:space="preserve">税收学1701 </t>
  </si>
  <si>
    <t xml:space="preserve">税收学1702 </t>
  </si>
  <si>
    <t xml:space="preserve">税收学1801 </t>
  </si>
  <si>
    <t xml:space="preserve">税收学1802 </t>
  </si>
  <si>
    <t xml:space="preserve">税收学1901 </t>
  </si>
  <si>
    <t xml:space="preserve">经济统计学1901 </t>
  </si>
  <si>
    <t xml:space="preserve">国际商务1601 </t>
  </si>
  <si>
    <t xml:space="preserve">国际商务1602 </t>
  </si>
  <si>
    <t xml:space="preserve">国际商务1701 </t>
  </si>
  <si>
    <t xml:space="preserve">国际商务1702 </t>
  </si>
  <si>
    <t xml:space="preserve">国际商务1801 </t>
  </si>
  <si>
    <t xml:space="preserve">国际商务1802 </t>
  </si>
  <si>
    <t xml:space="preserve">国际商务1901 </t>
  </si>
  <si>
    <t xml:space="preserve">审计学1601 </t>
  </si>
  <si>
    <t xml:space="preserve">审计学1701 </t>
  </si>
  <si>
    <t xml:space="preserve">审计学1702 </t>
  </si>
  <si>
    <t xml:space="preserve">审计学1801 </t>
  </si>
  <si>
    <t xml:space="preserve">审计学1901 </t>
  </si>
  <si>
    <t xml:space="preserve">物流管理1601 </t>
  </si>
  <si>
    <t xml:space="preserve">物流管理1602 </t>
  </si>
  <si>
    <t xml:space="preserve">物流管理1701 </t>
  </si>
  <si>
    <t xml:space="preserve">物流管理1801 </t>
  </si>
  <si>
    <t xml:space="preserve">物流管理1901 </t>
  </si>
  <si>
    <t xml:space="preserve">法学1601 </t>
  </si>
  <si>
    <t xml:space="preserve">法学1701 </t>
  </si>
  <si>
    <t xml:space="preserve">法学1801 </t>
  </si>
  <si>
    <t xml:space="preserve">法学1901 </t>
  </si>
  <si>
    <t xml:space="preserve">英语1601 </t>
  </si>
  <si>
    <t xml:space="preserve">英语1602 </t>
  </si>
  <si>
    <t xml:space="preserve">英语1701 </t>
  </si>
  <si>
    <t xml:space="preserve">英语1702 </t>
  </si>
  <si>
    <t xml:space="preserve">英语1801 </t>
  </si>
  <si>
    <t xml:space="preserve">英语1802 </t>
  </si>
  <si>
    <t xml:space="preserve">英语1901 </t>
  </si>
  <si>
    <t>班级</t>
    <phoneticPr fontId="2" type="noConversion"/>
  </si>
  <si>
    <t>人数</t>
    <phoneticPr fontId="2" type="noConversion"/>
  </si>
  <si>
    <r>
      <t>GPA</t>
    </r>
    <r>
      <rPr>
        <b/>
        <sz val="10"/>
        <rFont val="宋体"/>
        <family val="3"/>
        <charset val="134"/>
      </rPr>
      <t>≧</t>
    </r>
    <r>
      <rPr>
        <b/>
        <sz val="10"/>
        <rFont val="Arial"/>
        <family val="2"/>
      </rPr>
      <t>4</t>
    </r>
    <phoneticPr fontId="2" type="noConversion"/>
  </si>
  <si>
    <r>
      <t>3.5</t>
    </r>
    <r>
      <rPr>
        <b/>
        <sz val="10"/>
        <rFont val="宋体"/>
        <family val="3"/>
        <charset val="134"/>
      </rPr>
      <t>≦</t>
    </r>
    <r>
      <rPr>
        <b/>
        <sz val="10"/>
        <rFont val="Arial"/>
        <family val="2"/>
      </rPr>
      <t>GPA&lt;4</t>
    </r>
    <phoneticPr fontId="2" type="noConversion"/>
  </si>
  <si>
    <r>
      <t>3.0</t>
    </r>
    <r>
      <rPr>
        <b/>
        <sz val="10"/>
        <rFont val="宋体"/>
        <family val="3"/>
        <charset val="134"/>
      </rPr>
      <t>≦</t>
    </r>
    <r>
      <rPr>
        <b/>
        <sz val="10"/>
        <rFont val="Arial"/>
        <family val="2"/>
      </rPr>
      <t>GPA&lt;3.5</t>
    </r>
    <phoneticPr fontId="2" type="noConversion"/>
  </si>
  <si>
    <r>
      <t>2.5</t>
    </r>
    <r>
      <rPr>
        <b/>
        <sz val="10"/>
        <rFont val="宋体"/>
        <family val="3"/>
        <charset val="134"/>
      </rPr>
      <t>≦</t>
    </r>
    <r>
      <rPr>
        <b/>
        <sz val="10"/>
        <rFont val="Arial"/>
        <family val="2"/>
      </rPr>
      <t>GPA&lt;3.0</t>
    </r>
    <phoneticPr fontId="2" type="noConversion"/>
  </si>
  <si>
    <r>
      <t>2.0</t>
    </r>
    <r>
      <rPr>
        <b/>
        <sz val="10"/>
        <rFont val="宋体"/>
        <family val="3"/>
        <charset val="134"/>
      </rPr>
      <t>≦</t>
    </r>
    <r>
      <rPr>
        <b/>
        <sz val="10"/>
        <rFont val="Arial"/>
        <family val="2"/>
      </rPr>
      <t>GPA&lt;2.5</t>
    </r>
    <phoneticPr fontId="2" type="noConversion"/>
  </si>
  <si>
    <r>
      <t>1.5</t>
    </r>
    <r>
      <rPr>
        <b/>
        <sz val="10"/>
        <rFont val="宋体"/>
        <family val="3"/>
        <charset val="134"/>
      </rPr>
      <t>≦</t>
    </r>
    <r>
      <rPr>
        <b/>
        <sz val="10"/>
        <rFont val="Arial"/>
        <family val="2"/>
      </rPr>
      <t>GPA&lt;2.0</t>
    </r>
    <phoneticPr fontId="2" type="noConversion"/>
  </si>
  <si>
    <t>GPA&lt;1.5</t>
    <phoneticPr fontId="2" type="noConversion"/>
  </si>
  <si>
    <t xml:space="preserve">海关管理1601 </t>
    <phoneticPr fontId="2" type="noConversion"/>
  </si>
  <si>
    <t>海关管理2016级</t>
    <phoneticPr fontId="2" type="noConversion"/>
  </si>
  <si>
    <t>海关管理2017级</t>
    <phoneticPr fontId="2" type="noConversion"/>
  </si>
  <si>
    <t>海关管理2018级</t>
    <phoneticPr fontId="2" type="noConversion"/>
  </si>
  <si>
    <t>海关管理2019级</t>
    <phoneticPr fontId="2" type="noConversion"/>
  </si>
  <si>
    <t>海关管理专业合计</t>
    <phoneticPr fontId="2" type="noConversion"/>
  </si>
  <si>
    <t>税收学专业合计</t>
    <phoneticPr fontId="2" type="noConversion"/>
  </si>
  <si>
    <t>海关与公共经济学院合计</t>
    <phoneticPr fontId="2" type="noConversion"/>
  </si>
  <si>
    <t>国际商务专业合计</t>
    <phoneticPr fontId="2" type="noConversion"/>
  </si>
  <si>
    <t>审计学专业合计</t>
    <phoneticPr fontId="2" type="noConversion"/>
  </si>
  <si>
    <t>物流管理专业合计</t>
    <phoneticPr fontId="2" type="noConversion"/>
  </si>
  <si>
    <t>法学专业合计</t>
    <phoneticPr fontId="2" type="noConversion"/>
  </si>
  <si>
    <t>海关法律系合计</t>
    <phoneticPr fontId="2" type="noConversion"/>
  </si>
  <si>
    <t>英语专业合计</t>
    <phoneticPr fontId="2" type="noConversion"/>
  </si>
  <si>
    <t>海关外语系合计</t>
    <phoneticPr fontId="2" type="noConversion"/>
  </si>
  <si>
    <r>
      <rPr>
        <sz val="10"/>
        <color indexed="10"/>
        <rFont val="宋体"/>
        <family val="3"/>
        <charset val="134"/>
      </rPr>
      <t>刘建廷（苗族）</t>
    </r>
    <r>
      <rPr>
        <sz val="10"/>
        <color indexed="10"/>
        <rFont val="Arial"/>
        <family val="2"/>
      </rPr>
      <t>1.79</t>
    </r>
    <r>
      <rPr>
        <sz val="10"/>
        <color indexed="10"/>
        <rFont val="宋体"/>
        <family val="3"/>
        <charset val="134"/>
      </rPr>
      <t>；
黄泓润（汉族）</t>
    </r>
    <r>
      <rPr>
        <sz val="10"/>
        <color indexed="10"/>
        <rFont val="Arial"/>
        <family val="2"/>
      </rPr>
      <t>1.73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</si>
  <si>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indexed="10"/>
        <rFont val="宋体"/>
        <family val="3"/>
        <charset val="134"/>
      </rPr>
      <t>孟海生（土族）</t>
    </r>
    <r>
      <rPr>
        <sz val="10"/>
        <color indexed="10"/>
        <rFont val="Arial"/>
        <family val="2"/>
      </rPr>
      <t>1.85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</si>
  <si>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indexed="10"/>
        <rFont val="宋体"/>
        <family val="3"/>
        <charset val="134"/>
      </rPr>
      <t>李昕珂（汉族）</t>
    </r>
    <r>
      <rPr>
        <sz val="10"/>
        <color indexed="10"/>
        <rFont val="Arial"/>
        <family val="2"/>
      </rPr>
      <t>1.79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</si>
  <si>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indexed="10"/>
        <rFont val="宋体"/>
        <family val="3"/>
        <charset val="134"/>
      </rPr>
      <t>郑宇恒（汉族）</t>
    </r>
    <r>
      <rPr>
        <sz val="10"/>
        <color indexed="10"/>
        <rFont val="Arial"/>
        <family val="2"/>
      </rPr>
      <t>1.85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</si>
  <si>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rgb="FFFF0000"/>
        <rFont val="宋体"/>
        <family val="3"/>
        <charset val="134"/>
      </rPr>
      <t>谢晓彬（汉族）</t>
    </r>
    <r>
      <rPr>
        <sz val="11"/>
        <color rgb="FFFF0000"/>
        <rFont val="宋体"/>
        <family val="3"/>
        <charset val="134"/>
        <scheme val="minor"/>
      </rPr>
      <t>1.61。</t>
    </r>
    <phoneticPr fontId="2" type="noConversion"/>
  </si>
  <si>
    <t>王钰嘉（汉族）1.97。</t>
    <phoneticPr fontId="2" type="noConversion"/>
  </si>
  <si>
    <r>
      <rPr>
        <sz val="10"/>
        <color indexed="10"/>
        <rFont val="宋体"/>
        <family val="3"/>
        <charset val="134"/>
      </rPr>
      <t>李和村（满族）</t>
    </r>
    <r>
      <rPr>
        <sz val="10"/>
        <color indexed="10"/>
        <rFont val="Arial"/>
        <family val="2"/>
      </rPr>
      <t>1.27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</si>
  <si>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rgb="FFFF0000"/>
        <rFont val="宋体"/>
        <family val="3"/>
        <charset val="134"/>
      </rPr>
      <t>巴拉提江·库尔班</t>
    </r>
    <r>
      <rPr>
        <sz val="11"/>
        <color rgb="FFFF0000"/>
        <rFont val="宋体"/>
        <family val="3"/>
        <charset val="134"/>
        <scheme val="minor"/>
      </rPr>
      <t>1.44</t>
    </r>
    <phoneticPr fontId="2" type="noConversion"/>
  </si>
  <si>
    <r>
      <rPr>
        <sz val="10"/>
        <color rgb="FFFF0000"/>
        <rFont val="宋体"/>
        <family val="3"/>
        <charset val="134"/>
      </rPr>
      <t>王小波</t>
    </r>
    <r>
      <rPr>
        <sz val="11"/>
        <color rgb="FFFF0000"/>
        <rFont val="宋体"/>
        <family val="3"/>
        <charset val="134"/>
        <scheme val="minor"/>
      </rPr>
      <t>1.22</t>
    </r>
    <phoneticPr fontId="2" type="noConversion"/>
  </si>
  <si>
    <r>
      <rPr>
        <sz val="10"/>
        <rFont val="宋体"/>
        <family val="3"/>
        <charset val="134"/>
      </rPr>
      <t>刘烨然（汉族）</t>
    </r>
    <r>
      <rPr>
        <sz val="11"/>
        <color theme="1"/>
        <rFont val="宋体"/>
        <family val="2"/>
        <charset val="134"/>
        <scheme val="minor"/>
      </rPr>
      <t>1.74</t>
    </r>
    <r>
      <rPr>
        <sz val="10"/>
        <rFont val="宋体"/>
        <family val="3"/>
        <charset val="134"/>
      </rPr>
      <t>；</t>
    </r>
    <phoneticPr fontId="2" type="noConversion"/>
  </si>
  <si>
    <r>
      <rPr>
        <sz val="10"/>
        <color rgb="FFFF0000"/>
        <rFont val="宋体"/>
        <family val="3"/>
        <charset val="134"/>
      </rPr>
      <t>兰梓琳（苗族）</t>
    </r>
    <r>
      <rPr>
        <sz val="11"/>
        <color rgb="FFFF0000"/>
        <rFont val="宋体"/>
        <family val="3"/>
        <charset val="134"/>
        <scheme val="minor"/>
      </rPr>
      <t>1.46。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</si>
  <si>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苏杭</t>
    </r>
    <r>
      <rPr>
        <sz val="10"/>
        <color theme="3" tint="0.39997558519241921"/>
        <rFont val="Arial"/>
        <family val="2"/>
      </rPr>
      <t>1.92</t>
    </r>
    <r>
      <rPr>
        <sz val="10"/>
        <color theme="3" tint="0.39997558519241921"/>
        <rFont val="宋体"/>
        <family val="3"/>
        <charset val="134"/>
      </rPr>
      <t>（回族）；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</si>
  <si>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何冠桥（汉族）</t>
    </r>
    <r>
      <rPr>
        <sz val="10"/>
        <color theme="3" tint="0.39997558519241921"/>
        <rFont val="Arial"/>
        <family val="2"/>
      </rPr>
      <t>1.91</t>
    </r>
    <r>
      <rPr>
        <sz val="10"/>
        <color theme="3" tint="0.39997558519241921"/>
        <rFont val="宋体"/>
        <family val="3"/>
        <charset val="134"/>
      </rPr>
      <t>；</t>
    </r>
    <r>
      <rPr>
        <sz val="10"/>
        <rFont val="宋体"/>
        <family val="3"/>
        <charset val="134"/>
      </rPr>
      <t xml:space="preserve">
</t>
    </r>
    <r>
      <rPr>
        <sz val="10"/>
        <color indexed="10"/>
        <rFont val="宋体"/>
        <family val="3"/>
        <charset val="134"/>
      </rPr>
      <t>赵子铭（汉族）</t>
    </r>
    <r>
      <rPr>
        <sz val="10"/>
        <color indexed="10"/>
        <rFont val="Arial"/>
        <family val="2"/>
      </rPr>
      <t>1.66</t>
    </r>
    <r>
      <rPr>
        <sz val="10"/>
        <color indexed="10"/>
        <rFont val="宋体"/>
        <family val="3"/>
        <charset val="134"/>
      </rPr>
      <t>。</t>
    </r>
    <phoneticPr fontId="2" type="noConversion"/>
  </si>
  <si>
    <r>
      <rPr>
        <sz val="10"/>
        <color indexed="10"/>
        <rFont val="宋体"/>
        <family val="3"/>
        <charset val="134"/>
      </rPr>
      <t>谢迅（汉族）</t>
    </r>
    <r>
      <rPr>
        <sz val="10"/>
        <color indexed="10"/>
        <rFont val="Arial"/>
        <family val="2"/>
      </rPr>
      <t>1.86</t>
    </r>
    <r>
      <rPr>
        <sz val="10"/>
        <rFont val="宋体"/>
        <family val="3"/>
        <charset val="134"/>
      </rPr>
      <t xml:space="preserve">；
</t>
    </r>
    <r>
      <rPr>
        <sz val="10"/>
        <color theme="3" tint="0.39997558519241921"/>
        <rFont val="宋体"/>
        <family val="3"/>
        <charset val="134"/>
      </rPr>
      <t>王琼海（申请缓考）</t>
    </r>
    <r>
      <rPr>
        <sz val="10"/>
        <color theme="3" tint="0.39997558519241921"/>
        <rFont val="Arial"/>
        <family val="2"/>
      </rPr>
      <t>0.34</t>
    </r>
    <r>
      <rPr>
        <sz val="10"/>
        <color theme="3" tint="0.39997558519241921"/>
        <rFont val="宋体"/>
        <family val="3"/>
        <charset val="134"/>
      </rPr>
      <t>。</t>
    </r>
    <phoneticPr fontId="2" type="noConversion"/>
  </si>
  <si>
    <r>
      <rPr>
        <sz val="10"/>
        <color rgb="FFFF0000"/>
        <rFont val="宋体"/>
        <family val="3"/>
        <charset val="134"/>
      </rPr>
      <t>宋闰（汉族）</t>
    </r>
    <r>
      <rPr>
        <sz val="11"/>
        <color rgb="FFFF0000"/>
        <rFont val="宋体"/>
        <family val="3"/>
        <charset val="134"/>
        <scheme val="minor"/>
      </rPr>
      <t>1.49。西藏内高班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</si>
  <si>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张钰洁（汉族）</t>
    </r>
    <r>
      <rPr>
        <sz val="11"/>
        <color theme="3" tint="0.39997558519241921"/>
        <rFont val="宋体"/>
        <family val="3"/>
        <charset val="134"/>
        <scheme val="minor"/>
      </rPr>
      <t>1.91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</si>
  <si>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吕裕祺（汉族）</t>
    </r>
    <r>
      <rPr>
        <sz val="11"/>
        <color theme="3" tint="0.39997558519241921"/>
        <rFont val="宋体"/>
        <family val="3"/>
        <charset val="134"/>
        <scheme val="minor"/>
      </rPr>
      <t>1.92</t>
    </r>
    <r>
      <rPr>
        <sz val="10"/>
        <color rgb="FFFF0000"/>
        <rFont val="宋体"/>
        <family val="3"/>
        <charset val="134"/>
      </rPr>
      <t>；
曹师帅（汉族）</t>
    </r>
    <r>
      <rPr>
        <sz val="11"/>
        <color rgb="FFFF0000"/>
        <rFont val="宋体"/>
        <family val="3"/>
        <charset val="134"/>
        <scheme val="minor"/>
      </rPr>
      <t>1.59</t>
    </r>
    <r>
      <rPr>
        <sz val="10"/>
        <color rgb="FFFF0000"/>
        <rFont val="宋体"/>
        <family val="3"/>
        <charset val="134"/>
      </rPr>
      <t>；
旦增旺丹（藏族）</t>
    </r>
    <r>
      <rPr>
        <sz val="11"/>
        <color rgb="FFFF0000"/>
        <rFont val="宋体"/>
        <family val="3"/>
        <charset val="134"/>
        <scheme val="minor"/>
      </rPr>
      <t>1.37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</si>
  <si>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吴方红（汉族）</t>
    </r>
    <r>
      <rPr>
        <sz val="11"/>
        <color theme="3" tint="0.39997558519241921"/>
        <rFont val="宋体"/>
        <family val="3"/>
        <charset val="134"/>
        <scheme val="minor"/>
      </rPr>
      <t>1,95</t>
    </r>
    <r>
      <rPr>
        <sz val="10"/>
        <color theme="3" tint="0.39997558519241921"/>
        <rFont val="宋体"/>
        <family val="3"/>
        <charset val="134"/>
      </rPr>
      <t>；
凯热玛·艾山江</t>
    </r>
    <r>
      <rPr>
        <sz val="11"/>
        <color theme="3" tint="0.39997558519241921"/>
        <rFont val="宋体"/>
        <family val="3"/>
        <charset val="134"/>
        <scheme val="minor"/>
      </rPr>
      <t>0.52</t>
    </r>
    <r>
      <rPr>
        <sz val="10"/>
        <color theme="3" tint="0.39997558519241921"/>
        <rFont val="宋体"/>
        <family val="3"/>
        <charset val="134"/>
      </rPr>
      <t>（缓考）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</si>
  <si>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张博翔（汉族）</t>
    </r>
    <r>
      <rPr>
        <sz val="11"/>
        <color theme="3" tint="0.39997558519241921"/>
        <rFont val="宋体"/>
        <family val="3"/>
        <charset val="134"/>
        <scheme val="minor"/>
      </rPr>
      <t>1.97</t>
    </r>
    <r>
      <rPr>
        <sz val="10"/>
        <color theme="3" tint="0.39997558519241921"/>
        <rFont val="宋体"/>
        <family val="3"/>
        <charset val="134"/>
      </rPr>
      <t>；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</si>
  <si>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陈东升（汉族）</t>
    </r>
    <r>
      <rPr>
        <sz val="10"/>
        <color theme="3" tint="0.39997558519241921"/>
        <rFont val="Arial"/>
        <family val="2"/>
      </rPr>
      <t>1.98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</si>
  <si>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陈鑫羽（汉族）</t>
    </r>
    <r>
      <rPr>
        <sz val="10"/>
        <color theme="3" tint="0.39997558519241921"/>
        <rFont val="Arial"/>
        <family val="2"/>
      </rPr>
      <t>1.97</t>
    </r>
    <r>
      <rPr>
        <sz val="10"/>
        <color theme="3" tint="0.39997558519241921"/>
        <rFont val="宋体"/>
        <family val="3"/>
        <charset val="134"/>
      </rPr>
      <t>；
王浩然（汉族）</t>
    </r>
    <r>
      <rPr>
        <sz val="10"/>
        <color theme="3" tint="0.39997558519241921"/>
        <rFont val="Arial"/>
        <family val="2"/>
      </rPr>
      <t>1.95</t>
    </r>
    <r>
      <rPr>
        <sz val="10"/>
        <color theme="3" tint="0.39997558519241921"/>
        <rFont val="宋体"/>
        <family val="3"/>
        <charset val="134"/>
      </rPr>
      <t>；</t>
    </r>
    <r>
      <rPr>
        <sz val="10"/>
        <rFont val="宋体"/>
        <family val="3"/>
        <charset val="134"/>
      </rPr>
      <t/>
    </r>
    <phoneticPr fontId="2" type="noConversion"/>
  </si>
  <si>
    <r>
      <rPr>
        <sz val="10"/>
        <color theme="3" tint="0.39997558519241921"/>
        <rFont val="宋体"/>
        <family val="3"/>
        <charset val="134"/>
      </rPr>
      <t>熊致真（汉族）1.96；</t>
    </r>
    <r>
      <rPr>
        <sz val="10"/>
        <color rgb="FFFF0000"/>
        <rFont val="宋体"/>
        <family val="3"/>
        <charset val="134"/>
      </rPr>
      <t xml:space="preserve">
向成诚（汉族）1.79；
申成鹏（汉族）1.70；
张琪凡1.67；
侯宇琪（汉族）1.59；
迪力夏提·阿卜杜热伊木1.39.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</si>
  <si>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孙梓修（汉族）1.93；</t>
    </r>
    <r>
      <rPr>
        <sz val="10"/>
        <color rgb="FFFF0000"/>
        <rFont val="宋体"/>
        <family val="3"/>
        <charset val="134"/>
      </rPr>
      <t xml:space="preserve">
张钰晶（汉族）1.84；
徐岩松（汉族）1.73；
马博承（回族）1.57。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</si>
  <si>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周红玉（汉族）</t>
    </r>
    <r>
      <rPr>
        <sz val="11"/>
        <color theme="3" tint="0.39997558519241921"/>
        <rFont val="宋体"/>
        <family val="3"/>
        <charset val="134"/>
        <scheme val="minor"/>
      </rPr>
      <t>1.97</t>
    </r>
    <r>
      <rPr>
        <sz val="10"/>
        <color theme="3" tint="0.39997558519241921"/>
        <rFont val="宋体"/>
        <family val="3"/>
        <charset val="134"/>
      </rPr>
      <t>。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</si>
  <si>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鲁措，1.98；
王千一（汉族）</t>
    </r>
    <r>
      <rPr>
        <sz val="11"/>
        <color theme="3" tint="0.39997558519241921"/>
        <rFont val="宋体"/>
        <family val="3"/>
        <charset val="134"/>
        <scheme val="minor"/>
      </rPr>
      <t>1.93</t>
    </r>
    <r>
      <rPr>
        <sz val="10"/>
        <color theme="3" tint="0.39997558519241921"/>
        <rFont val="宋体"/>
        <family val="3"/>
        <charset val="134"/>
      </rPr>
      <t xml:space="preserve">；
</t>
    </r>
    <r>
      <rPr>
        <sz val="10"/>
        <color rgb="FFFF0000"/>
        <rFont val="宋体"/>
        <family val="3"/>
        <charset val="134"/>
      </rPr>
      <t>陈锦柳（汉族）</t>
    </r>
    <r>
      <rPr>
        <sz val="11"/>
        <color rgb="FFFF0000"/>
        <rFont val="宋体"/>
        <family val="3"/>
        <charset val="134"/>
        <scheme val="minor"/>
      </rPr>
      <t>1.33.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</si>
  <si>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陈孝钹（汉族）</t>
    </r>
    <r>
      <rPr>
        <sz val="10"/>
        <color theme="3" tint="0.39997558519241921"/>
        <rFont val="Arial"/>
        <family val="2"/>
      </rPr>
      <t>1.83</t>
    </r>
    <r>
      <rPr>
        <sz val="10"/>
        <color theme="3" tint="0.39997558519241921"/>
        <rFont val="宋体"/>
        <family val="3"/>
        <charset val="134"/>
      </rPr>
      <t>；</t>
    </r>
    <r>
      <rPr>
        <sz val="10"/>
        <rFont val="宋体"/>
        <family val="3"/>
        <charset val="134"/>
      </rPr>
      <t/>
    </r>
    <phoneticPr fontId="2" type="noConversion"/>
  </si>
  <si>
    <r>
      <rPr>
        <sz val="10"/>
        <color theme="3" tint="0.39997558519241921"/>
        <rFont val="宋体"/>
        <family val="3"/>
        <charset val="134"/>
      </rPr>
      <t>付胤儒（汉族）</t>
    </r>
    <r>
      <rPr>
        <sz val="11"/>
        <color theme="3" tint="0.39997558519241921"/>
        <rFont val="宋体"/>
        <family val="3"/>
        <charset val="134"/>
        <scheme val="minor"/>
      </rPr>
      <t>1.97</t>
    </r>
    <r>
      <rPr>
        <sz val="10"/>
        <color theme="3" tint="0.39997558519241921"/>
        <rFont val="宋体"/>
        <family val="3"/>
        <charset val="134"/>
      </rPr>
      <t>；</t>
    </r>
    <r>
      <rPr>
        <sz val="10"/>
        <color rgb="FFFF0000"/>
        <rFont val="宋体"/>
        <family val="3"/>
        <charset val="134"/>
      </rPr>
      <t xml:space="preserve">
木热地力·阿不都木太力甫</t>
    </r>
    <r>
      <rPr>
        <sz val="11"/>
        <color rgb="FFFF0000"/>
        <rFont val="宋体"/>
        <family val="3"/>
        <charset val="134"/>
        <scheme val="minor"/>
      </rPr>
      <t>1.37</t>
    </r>
    <phoneticPr fontId="2" type="noConversion"/>
  </si>
  <si>
    <r>
      <rPr>
        <sz val="10"/>
        <color theme="3" tint="0.39997558519241921"/>
        <rFont val="宋体"/>
        <family val="3"/>
        <charset val="134"/>
      </rPr>
      <t>穆哈麦提江</t>
    </r>
    <r>
      <rPr>
        <sz val="11"/>
        <color theme="3" tint="0.39997558519241921"/>
        <rFont val="宋体"/>
        <family val="3"/>
        <charset val="134"/>
        <scheme val="minor"/>
      </rPr>
      <t>·</t>
    </r>
    <r>
      <rPr>
        <sz val="10"/>
        <color theme="3" tint="0.39997558519241921"/>
        <rFont val="宋体"/>
        <family val="3"/>
        <charset val="134"/>
      </rPr>
      <t>阿卜都热合曼</t>
    </r>
    <r>
      <rPr>
        <sz val="11"/>
        <color theme="3" tint="0.39997558519241921"/>
        <rFont val="宋体"/>
        <family val="3"/>
        <charset val="134"/>
        <scheme val="minor"/>
      </rPr>
      <t>1.48</t>
    </r>
    <phoneticPr fontId="2" type="noConversion"/>
  </si>
  <si>
    <t>人数</t>
    <phoneticPr fontId="1" type="noConversion"/>
  </si>
  <si>
    <t>比例</t>
    <phoneticPr fontId="1" type="noConversion"/>
  </si>
  <si>
    <t>需要重点关注学生
（蓝色为绩点相对较高的同学）</t>
    <phoneticPr fontId="2" type="noConversion"/>
  </si>
  <si>
    <t>人数</t>
    <phoneticPr fontId="1" type="noConversion"/>
  </si>
  <si>
    <t>需要重点关注学生
（蓝色为绩点相对较高的同学）</t>
    <phoneticPr fontId="2" type="noConversion"/>
  </si>
  <si>
    <t>海关与公共管理学院学生绩点分布图</t>
    <phoneticPr fontId="1" type="noConversion"/>
  </si>
  <si>
    <t>工商管理与关务学院学生绩点分布图</t>
    <phoneticPr fontId="1" type="noConversion"/>
  </si>
  <si>
    <t>海关与公共经济学院学生绩点分布图</t>
    <phoneticPr fontId="1" type="noConversion"/>
  </si>
  <si>
    <t>人数</t>
    <phoneticPr fontId="1" type="noConversion"/>
  </si>
  <si>
    <t>比例</t>
    <phoneticPr fontId="1" type="noConversion"/>
  </si>
  <si>
    <t>海关法律系学生绩点分布图</t>
    <phoneticPr fontId="1" type="noConversion"/>
  </si>
  <si>
    <t>工商管理与关务学院合计</t>
    <phoneticPr fontId="2" type="noConversion"/>
  </si>
  <si>
    <t>海关与公共管理学院合计</t>
    <phoneticPr fontId="2" type="noConversion"/>
  </si>
  <si>
    <t>需要重点关注学生
（蓝色为绩点相对较高的同学）</t>
    <phoneticPr fontId="2" type="noConversion"/>
  </si>
  <si>
    <t>海关外语系学生绩点分布图</t>
    <phoneticPr fontId="1" type="noConversion"/>
  </si>
  <si>
    <t>上海海关学院本科生绩点分布数据</t>
    <phoneticPr fontId="2" type="noConversion"/>
  </si>
  <si>
    <t>院系</t>
    <phoneticPr fontId="2" type="noConversion"/>
  </si>
  <si>
    <t>全校合计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</si>
</sst>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2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3" tint="0.39997558519241921"/>
      <name val="Arial"/>
      <family val="2"/>
    </font>
    <font>
      <sz val="10"/>
      <color theme="3" tint="0.39997558519241921"/>
      <name val="宋体"/>
      <family val="3"/>
      <charset val="134"/>
    </font>
    <font>
      <sz val="11"/>
      <color theme="3" tint="0.39997558519241921"/>
      <name val="宋体"/>
      <family val="3"/>
      <charset val="134"/>
      <scheme val="minor"/>
    </font>
    <font>
      <sz val="10"/>
      <color theme="3" tint="0.39997558519241921"/>
      <name val="宋体"/>
      <family val="2"/>
      <charset val="134"/>
    </font>
    <font>
      <b/>
      <sz val="22"/>
      <color theme="1"/>
      <name val="黑体"/>
      <family val="3"/>
      <charset val="134"/>
    </font>
    <font>
      <b/>
      <sz val="22"/>
      <name val="黑体"/>
      <family val="3"/>
      <charset val="134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176" fontId="6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15" fillId="0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wrapText="1"/>
    </xf>
    <xf numFmtId="0" fontId="17" fillId="5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6" borderId="2" xfId="0" applyNumberFormat="1" applyFont="1" applyFill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177" fontId="6" fillId="2" borderId="2" xfId="0" applyNumberFormat="1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177" fontId="23" fillId="7" borderId="2" xfId="0" applyNumberFormat="1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workbookViewId="0">
      <selection sqref="A1:Q1"/>
    </sheetView>
  </sheetViews>
  <sheetFormatPr defaultRowHeight="13.5" x14ac:dyDescent="0.15"/>
  <cols>
    <col min="1" max="1" width="16.25" customWidth="1"/>
    <col min="2" max="2" width="9.5" bestFit="1" customWidth="1"/>
    <col min="3" max="3" width="9.125" bestFit="1" customWidth="1"/>
    <col min="4" max="4" width="9.5" bestFit="1" customWidth="1"/>
    <col min="5" max="5" width="9.125" bestFit="1" customWidth="1"/>
    <col min="6" max="6" width="11.5" bestFit="1" customWidth="1"/>
    <col min="7" max="7" width="9.125" bestFit="1" customWidth="1"/>
    <col min="8" max="8" width="11.5" bestFit="1" customWidth="1"/>
    <col min="9" max="9" width="9.125" bestFit="1" customWidth="1"/>
    <col min="10" max="10" width="11.5" bestFit="1" customWidth="1"/>
    <col min="11" max="11" width="9.125" bestFit="1" customWidth="1"/>
    <col min="12" max="12" width="10.875" bestFit="1" customWidth="1"/>
    <col min="13" max="16" width="9.125" bestFit="1" customWidth="1"/>
    <col min="17" max="17" width="10.5" customWidth="1"/>
  </cols>
  <sheetData>
    <row r="1" spans="1:17" ht="27" x14ac:dyDescent="0.3">
      <c r="A1" s="51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15">
      <c r="A2" s="52" t="s">
        <v>128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114</v>
      </c>
    </row>
    <row r="3" spans="1:17" x14ac:dyDescent="0.15">
      <c r="A3" s="53"/>
      <c r="B3" s="53"/>
      <c r="C3" s="37" t="s">
        <v>112</v>
      </c>
      <c r="D3" s="37" t="s">
        <v>113</v>
      </c>
      <c r="E3" s="37" t="s">
        <v>112</v>
      </c>
      <c r="F3" s="37" t="s">
        <v>113</v>
      </c>
      <c r="G3" s="37" t="s">
        <v>112</v>
      </c>
      <c r="H3" s="37" t="s">
        <v>113</v>
      </c>
      <c r="I3" s="37" t="s">
        <v>112</v>
      </c>
      <c r="J3" s="37" t="s">
        <v>113</v>
      </c>
      <c r="K3" s="37" t="s">
        <v>112</v>
      </c>
      <c r="L3" s="37" t="s">
        <v>113</v>
      </c>
      <c r="M3" s="37" t="s">
        <v>112</v>
      </c>
      <c r="N3" s="37" t="s">
        <v>113</v>
      </c>
      <c r="O3" s="37" t="s">
        <v>112</v>
      </c>
      <c r="P3" s="37" t="s">
        <v>113</v>
      </c>
      <c r="Q3" s="50"/>
    </row>
    <row r="4" spans="1:17" ht="24" x14ac:dyDescent="0.15">
      <c r="A4" s="9" t="s">
        <v>124</v>
      </c>
      <c r="B4" s="10">
        <v>1053</v>
      </c>
      <c r="C4" s="10">
        <v>21</v>
      </c>
      <c r="D4" s="40">
        <f t="shared" ref="D4" si="0">C4/B4</f>
        <v>1.9943019943019943E-2</v>
      </c>
      <c r="E4" s="10">
        <v>249</v>
      </c>
      <c r="F4" s="40">
        <f t="shared" ref="F4" si="1">E4/B4</f>
        <v>0.23646723646723647</v>
      </c>
      <c r="G4" s="10">
        <v>416</v>
      </c>
      <c r="H4" s="40">
        <f t="shared" ref="H4" si="2">G4/B4</f>
        <v>0.39506172839506171</v>
      </c>
      <c r="I4" s="10">
        <v>236</v>
      </c>
      <c r="J4" s="40">
        <f t="shared" ref="J4" si="3">I4/B4</f>
        <v>0.22412155745489079</v>
      </c>
      <c r="K4" s="10">
        <v>104</v>
      </c>
      <c r="L4" s="40">
        <f t="shared" ref="L4" si="4">K4/B4</f>
        <v>9.8765432098765427E-2</v>
      </c>
      <c r="M4" s="10">
        <v>25</v>
      </c>
      <c r="N4" s="40">
        <f t="shared" ref="N4" si="5">M4/B4</f>
        <v>2.3741690408357077E-2</v>
      </c>
      <c r="O4" s="10">
        <v>2</v>
      </c>
      <c r="P4" s="40">
        <f t="shared" ref="P4" si="6">O4/B4</f>
        <v>1.8993352326685661E-3</v>
      </c>
      <c r="Q4" s="25">
        <v>14</v>
      </c>
    </row>
    <row r="5" spans="1:17" ht="24" x14ac:dyDescent="0.15">
      <c r="A5" s="9" t="s">
        <v>76</v>
      </c>
      <c r="B5" s="13">
        <v>334</v>
      </c>
      <c r="C5" s="13">
        <v>7</v>
      </c>
      <c r="D5" s="40">
        <f>C5/B5</f>
        <v>2.0958083832335328E-2</v>
      </c>
      <c r="E5" s="13">
        <v>57</v>
      </c>
      <c r="F5" s="40">
        <f>E5/B5</f>
        <v>0.17065868263473055</v>
      </c>
      <c r="G5" s="13">
        <v>114</v>
      </c>
      <c r="H5" s="40">
        <f>G5/B5</f>
        <v>0.3413173652694611</v>
      </c>
      <c r="I5" s="13">
        <v>91</v>
      </c>
      <c r="J5" s="40">
        <f>I5/B5</f>
        <v>0.27245508982035926</v>
      </c>
      <c r="K5" s="13">
        <v>45</v>
      </c>
      <c r="L5" s="40">
        <f>K5/B5</f>
        <v>0.1347305389221557</v>
      </c>
      <c r="M5" s="13">
        <v>18</v>
      </c>
      <c r="N5" s="40">
        <f>M5/B5</f>
        <v>5.3892215568862277E-2</v>
      </c>
      <c r="O5" s="13">
        <v>2</v>
      </c>
      <c r="P5" s="40">
        <f>O5/B5</f>
        <v>5.9880239520958087E-3</v>
      </c>
      <c r="Q5" s="26">
        <v>13</v>
      </c>
    </row>
    <row r="6" spans="1:17" ht="27.75" customHeight="1" x14ac:dyDescent="0.15">
      <c r="A6" s="9" t="s">
        <v>123</v>
      </c>
      <c r="B6" s="10">
        <v>681</v>
      </c>
      <c r="C6" s="10">
        <v>7</v>
      </c>
      <c r="D6" s="40">
        <f>C6/B6</f>
        <v>1.0279001468428781E-2</v>
      </c>
      <c r="E6" s="10">
        <v>122</v>
      </c>
      <c r="F6" s="40">
        <f>E6/B6</f>
        <v>0.17914831130690162</v>
      </c>
      <c r="G6" s="10">
        <v>258</v>
      </c>
      <c r="H6" s="40">
        <f>G6/B6</f>
        <v>0.3788546255506608</v>
      </c>
      <c r="I6" s="10">
        <v>172</v>
      </c>
      <c r="J6" s="40">
        <f>I6/B6</f>
        <v>0.25256975036710722</v>
      </c>
      <c r="K6" s="10">
        <v>80</v>
      </c>
      <c r="L6" s="40">
        <f>K6/B6</f>
        <v>0.11747430249632893</v>
      </c>
      <c r="M6" s="10">
        <v>36</v>
      </c>
      <c r="N6" s="40">
        <f>M6/B6</f>
        <v>5.2863436123348019E-2</v>
      </c>
      <c r="O6" s="10">
        <v>6</v>
      </c>
      <c r="P6" s="40">
        <f>O6/B6</f>
        <v>8.8105726872246704E-3</v>
      </c>
      <c r="Q6" s="25">
        <v>14</v>
      </c>
    </row>
    <row r="7" spans="1:17" ht="25.5" customHeight="1" x14ac:dyDescent="0.15">
      <c r="A7" s="9" t="s">
        <v>81</v>
      </c>
      <c r="B7" s="10">
        <v>173</v>
      </c>
      <c r="C7" s="10">
        <v>1</v>
      </c>
      <c r="D7" s="40">
        <f t="shared" ref="D7:D9" si="7">C7/B7</f>
        <v>5.7803468208092483E-3</v>
      </c>
      <c r="E7" s="10">
        <v>19</v>
      </c>
      <c r="F7" s="40">
        <f t="shared" ref="F7:F8" si="8">E7/B7</f>
        <v>0.10982658959537572</v>
      </c>
      <c r="G7" s="10">
        <v>64</v>
      </c>
      <c r="H7" s="40">
        <f t="shared" ref="H7:H8" si="9">G7/B7</f>
        <v>0.36994219653179189</v>
      </c>
      <c r="I7" s="10">
        <v>45</v>
      </c>
      <c r="J7" s="40">
        <f t="shared" ref="J7:J8" si="10">I7/B7</f>
        <v>0.26011560693641617</v>
      </c>
      <c r="K7" s="10">
        <v>26</v>
      </c>
      <c r="L7" s="40">
        <f t="shared" ref="L7:L8" si="11">K7/B7</f>
        <v>0.15028901734104047</v>
      </c>
      <c r="M7" s="10">
        <v>18</v>
      </c>
      <c r="N7" s="40">
        <f t="shared" ref="N7:N8" si="12">M7/B7</f>
        <v>0.10404624277456648</v>
      </c>
      <c r="O7" s="10">
        <v>0</v>
      </c>
      <c r="P7" s="40">
        <f t="shared" ref="P7:P8" si="13">O7/B7</f>
        <v>0</v>
      </c>
      <c r="Q7" s="25">
        <v>2</v>
      </c>
    </row>
    <row r="8" spans="1:17" ht="27" customHeight="1" x14ac:dyDescent="0.15">
      <c r="A8" s="9" t="s">
        <v>83</v>
      </c>
      <c r="B8" s="10">
        <v>181</v>
      </c>
      <c r="C8" s="10">
        <f t="shared" ref="C8" si="14">C7</f>
        <v>1</v>
      </c>
      <c r="D8" s="40">
        <f t="shared" si="7"/>
        <v>5.5248618784530384E-3</v>
      </c>
      <c r="E8" s="10">
        <v>47</v>
      </c>
      <c r="F8" s="40">
        <f t="shared" si="8"/>
        <v>0.25966850828729282</v>
      </c>
      <c r="G8" s="10">
        <v>57</v>
      </c>
      <c r="H8" s="40">
        <f t="shared" si="9"/>
        <v>0.31491712707182318</v>
      </c>
      <c r="I8" s="10">
        <v>51</v>
      </c>
      <c r="J8" s="40">
        <f t="shared" si="10"/>
        <v>0.28176795580110497</v>
      </c>
      <c r="K8" s="10">
        <v>21</v>
      </c>
      <c r="L8" s="40">
        <f t="shared" si="11"/>
        <v>0.11602209944751381</v>
      </c>
      <c r="M8" s="10">
        <v>2</v>
      </c>
      <c r="N8" s="40">
        <f t="shared" si="12"/>
        <v>1.1049723756906077E-2</v>
      </c>
      <c r="O8" s="10">
        <v>2</v>
      </c>
      <c r="P8" s="40">
        <f t="shared" si="13"/>
        <v>1.1049723756906077E-2</v>
      </c>
      <c r="Q8" s="25">
        <v>3</v>
      </c>
    </row>
    <row r="9" spans="1:17" ht="34.5" customHeight="1" x14ac:dyDescent="0.15">
      <c r="A9" s="46" t="s">
        <v>129</v>
      </c>
      <c r="B9" s="46">
        <v>2422</v>
      </c>
      <c r="C9" s="46">
        <f>SUM(C4:C8)</f>
        <v>37</v>
      </c>
      <c r="D9" s="47">
        <f t="shared" si="7"/>
        <v>1.52766308835673E-2</v>
      </c>
      <c r="E9" s="46">
        <f>SUM(E4:E8)</f>
        <v>494</v>
      </c>
      <c r="F9" s="47">
        <f>E9/B9</f>
        <v>0.20396366639141206</v>
      </c>
      <c r="G9" s="46">
        <f>SUM(G4:G8)</f>
        <v>909</v>
      </c>
      <c r="H9" s="47">
        <f>G9/B9</f>
        <v>0.37530966143682909</v>
      </c>
      <c r="I9" s="46">
        <f>SUM(I4:I8)</f>
        <v>595</v>
      </c>
      <c r="J9" s="47">
        <f>I9/B9</f>
        <v>0.24566473988439305</v>
      </c>
      <c r="K9" s="48">
        <f>SUM(K4:K8)</f>
        <v>276</v>
      </c>
      <c r="L9" s="47">
        <f>K9/B9</f>
        <v>0.11395540875309662</v>
      </c>
      <c r="M9" s="48">
        <f>SUM(M4:M8)</f>
        <v>99</v>
      </c>
      <c r="N9" s="47">
        <f>M9/B9</f>
        <v>4.0875309661436827E-2</v>
      </c>
      <c r="O9" s="48">
        <f>SUM(O4:O8)</f>
        <v>12</v>
      </c>
      <c r="P9" s="47">
        <f>O9/B9</f>
        <v>4.9545829892650699E-3</v>
      </c>
      <c r="Q9" s="48">
        <f>SUM(Q4:Q8)</f>
        <v>46</v>
      </c>
    </row>
  </sheetData>
  <mergeCells count="11">
    <mergeCell ref="Q2:Q3"/>
    <mergeCell ref="A1:Q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honeticPr fontId="1" type="noConversion"/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sqref="A1:Q1"/>
    </sheetView>
  </sheetViews>
  <sheetFormatPr defaultRowHeight="13.5" x14ac:dyDescent="0.15"/>
  <cols>
    <col min="1" max="1" width="10.625" customWidth="1"/>
    <col min="17" max="17" width="29.375" customWidth="1"/>
  </cols>
  <sheetData>
    <row r="1" spans="1:17" ht="27" x14ac:dyDescent="0.15">
      <c r="A1" s="56" t="s">
        <v>122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7" customHeight="1" x14ac:dyDescent="0.15">
      <c r="A2" s="52" t="s">
        <v>60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125</v>
      </c>
    </row>
    <row r="3" spans="1:17" x14ac:dyDescent="0.15">
      <c r="A3" s="53"/>
      <c r="B3" s="53"/>
      <c r="C3" s="37" t="s">
        <v>120</v>
      </c>
      <c r="D3" s="37" t="s">
        <v>121</v>
      </c>
      <c r="E3" s="37" t="s">
        <v>120</v>
      </c>
      <c r="F3" s="37" t="s">
        <v>121</v>
      </c>
      <c r="G3" s="37" t="s">
        <v>120</v>
      </c>
      <c r="H3" s="37" t="s">
        <v>121</v>
      </c>
      <c r="I3" s="37" t="s">
        <v>120</v>
      </c>
      <c r="J3" s="37" t="s">
        <v>121</v>
      </c>
      <c r="K3" s="37" t="s">
        <v>120</v>
      </c>
      <c r="L3" s="37" t="s">
        <v>121</v>
      </c>
      <c r="M3" s="37" t="s">
        <v>120</v>
      </c>
      <c r="N3" s="37" t="s">
        <v>121</v>
      </c>
      <c r="O3" s="37" t="s">
        <v>120</v>
      </c>
      <c r="P3" s="37" t="s">
        <v>121</v>
      </c>
      <c r="Q3" s="50"/>
    </row>
    <row r="4" spans="1:17" ht="15.75" x14ac:dyDescent="0.15">
      <c r="A4" s="2" t="s">
        <v>49</v>
      </c>
      <c r="B4" s="3">
        <v>42</v>
      </c>
      <c r="C4" s="4">
        <v>0</v>
      </c>
      <c r="D4" s="38">
        <f>C4/B4</f>
        <v>0</v>
      </c>
      <c r="E4" s="4">
        <v>2</v>
      </c>
      <c r="F4" s="38">
        <f>E4/B4</f>
        <v>4.7619047619047616E-2</v>
      </c>
      <c r="G4" s="4">
        <v>19</v>
      </c>
      <c r="H4" s="38">
        <f>G4/B4</f>
        <v>0.45238095238095238</v>
      </c>
      <c r="I4" s="4">
        <v>13</v>
      </c>
      <c r="J4" s="38">
        <f>I4/B4</f>
        <v>0.30952380952380953</v>
      </c>
      <c r="K4" s="4">
        <v>4</v>
      </c>
      <c r="L4" s="38">
        <f>K4/B4</f>
        <v>9.5238095238095233E-2</v>
      </c>
      <c r="M4" s="4">
        <v>4</v>
      </c>
      <c r="N4" s="38">
        <f>M4/B4</f>
        <v>9.5238095238095233E-2</v>
      </c>
      <c r="O4" s="4">
        <v>0</v>
      </c>
      <c r="P4" s="38">
        <f>O4/B4</f>
        <v>0</v>
      </c>
      <c r="Q4" s="18"/>
    </row>
    <row r="5" spans="1:17" ht="15.75" x14ac:dyDescent="0.15">
      <c r="A5" s="2" t="s">
        <v>50</v>
      </c>
      <c r="B5" s="3">
        <v>40</v>
      </c>
      <c r="C5" s="4">
        <v>0</v>
      </c>
      <c r="D5" s="38">
        <f t="shared" ref="D5:D9" si="0">C5/B5</f>
        <v>0</v>
      </c>
      <c r="E5" s="4">
        <v>3</v>
      </c>
      <c r="F5" s="38">
        <f t="shared" ref="F5:F9" si="1">E5/B5</f>
        <v>7.4999999999999997E-2</v>
      </c>
      <c r="G5" s="4">
        <v>14</v>
      </c>
      <c r="H5" s="38">
        <f t="shared" ref="H5:H9" si="2">G5/B5</f>
        <v>0.35</v>
      </c>
      <c r="I5" s="4">
        <v>10</v>
      </c>
      <c r="J5" s="38">
        <f t="shared" ref="J5:J9" si="3">I5/B5</f>
        <v>0.25</v>
      </c>
      <c r="K5" s="4">
        <v>5</v>
      </c>
      <c r="L5" s="38">
        <f t="shared" ref="L5:L9" si="4">K5/B5</f>
        <v>0.125</v>
      </c>
      <c r="M5" s="4">
        <v>8</v>
      </c>
      <c r="N5" s="38">
        <f t="shared" ref="N5:N9" si="5">M5/B5</f>
        <v>0.2</v>
      </c>
      <c r="O5" s="4">
        <v>0</v>
      </c>
      <c r="P5" s="38">
        <f t="shared" ref="P5:P9" si="6">O5/B5</f>
        <v>0</v>
      </c>
      <c r="Q5" s="19" t="s">
        <v>93</v>
      </c>
    </row>
    <row r="6" spans="1:17" ht="15.75" x14ac:dyDescent="0.15">
      <c r="A6" s="2" t="s">
        <v>51</v>
      </c>
      <c r="B6" s="3">
        <v>46</v>
      </c>
      <c r="C6" s="4">
        <v>0</v>
      </c>
      <c r="D6" s="38">
        <f t="shared" si="0"/>
        <v>0</v>
      </c>
      <c r="E6" s="4">
        <v>6</v>
      </c>
      <c r="F6" s="38">
        <f t="shared" si="1"/>
        <v>0.13043478260869565</v>
      </c>
      <c r="G6" s="4">
        <v>14</v>
      </c>
      <c r="H6" s="38">
        <f t="shared" si="2"/>
        <v>0.30434782608695654</v>
      </c>
      <c r="I6" s="4">
        <v>12</v>
      </c>
      <c r="J6" s="38">
        <f t="shared" si="3"/>
        <v>0.2608695652173913</v>
      </c>
      <c r="K6" s="4">
        <v>13</v>
      </c>
      <c r="L6" s="38">
        <f t="shared" si="4"/>
        <v>0.28260869565217389</v>
      </c>
      <c r="M6" s="4">
        <v>1</v>
      </c>
      <c r="N6" s="38">
        <f t="shared" si="5"/>
        <v>2.1739130434782608E-2</v>
      </c>
      <c r="O6" s="4">
        <v>0</v>
      </c>
      <c r="P6" s="38">
        <f t="shared" si="6"/>
        <v>0</v>
      </c>
      <c r="Q6" s="19"/>
    </row>
    <row r="7" spans="1:17" ht="15.75" x14ac:dyDescent="0.15">
      <c r="A7" s="2" t="s">
        <v>52</v>
      </c>
      <c r="B7" s="3">
        <v>45</v>
      </c>
      <c r="C7" s="4">
        <v>1</v>
      </c>
      <c r="D7" s="38">
        <f t="shared" si="0"/>
        <v>2.2222222222222223E-2</v>
      </c>
      <c r="E7" s="4">
        <v>8</v>
      </c>
      <c r="F7" s="38">
        <f t="shared" si="1"/>
        <v>0.17777777777777778</v>
      </c>
      <c r="G7" s="4">
        <v>17</v>
      </c>
      <c r="H7" s="38">
        <f t="shared" si="2"/>
        <v>0.37777777777777777</v>
      </c>
      <c r="I7" s="4">
        <v>10</v>
      </c>
      <c r="J7" s="38">
        <f t="shared" si="3"/>
        <v>0.22222222222222221</v>
      </c>
      <c r="K7" s="4">
        <v>4</v>
      </c>
      <c r="L7" s="38">
        <f t="shared" si="4"/>
        <v>8.8888888888888892E-2</v>
      </c>
      <c r="M7" s="4">
        <v>5</v>
      </c>
      <c r="N7" s="38">
        <f t="shared" si="5"/>
        <v>0.1111111111111111</v>
      </c>
      <c r="O7" s="4">
        <v>0</v>
      </c>
      <c r="P7" s="38">
        <f t="shared" si="6"/>
        <v>0</v>
      </c>
      <c r="Q7" s="33" t="s">
        <v>102</v>
      </c>
    </row>
    <row r="8" spans="1:17" ht="24" x14ac:dyDescent="0.15">
      <c r="A8" s="7" t="s">
        <v>80</v>
      </c>
      <c r="B8" s="8">
        <f>SUM(B4:B7)</f>
        <v>173</v>
      </c>
      <c r="C8" s="8">
        <f t="shared" ref="C8:O8" si="7">SUM(C4:C7)</f>
        <v>1</v>
      </c>
      <c r="D8" s="45">
        <f t="shared" si="0"/>
        <v>5.7803468208092483E-3</v>
      </c>
      <c r="E8" s="8">
        <f t="shared" si="7"/>
        <v>19</v>
      </c>
      <c r="F8" s="45">
        <f t="shared" si="1"/>
        <v>0.10982658959537572</v>
      </c>
      <c r="G8" s="8">
        <f t="shared" si="7"/>
        <v>64</v>
      </c>
      <c r="H8" s="45">
        <f t="shared" si="2"/>
        <v>0.36994219653179189</v>
      </c>
      <c r="I8" s="8">
        <f t="shared" si="7"/>
        <v>45</v>
      </c>
      <c r="J8" s="45">
        <f t="shared" si="3"/>
        <v>0.26011560693641617</v>
      </c>
      <c r="K8" s="8">
        <f t="shared" si="7"/>
        <v>26</v>
      </c>
      <c r="L8" s="45">
        <f t="shared" si="4"/>
        <v>0.15028901734104047</v>
      </c>
      <c r="M8" s="8">
        <f t="shared" si="7"/>
        <v>18</v>
      </c>
      <c r="N8" s="45">
        <f t="shared" si="5"/>
        <v>0.10404624277456648</v>
      </c>
      <c r="O8" s="8">
        <f t="shared" si="7"/>
        <v>0</v>
      </c>
      <c r="P8" s="45">
        <f t="shared" si="6"/>
        <v>0</v>
      </c>
      <c r="Q8" s="12">
        <v>2</v>
      </c>
    </row>
    <row r="9" spans="1:17" ht="24" x14ac:dyDescent="0.15">
      <c r="A9" s="9" t="s">
        <v>81</v>
      </c>
      <c r="B9" s="10">
        <f>B8</f>
        <v>173</v>
      </c>
      <c r="C9" s="10">
        <f t="shared" ref="C9:Q9" si="8">C8</f>
        <v>1</v>
      </c>
      <c r="D9" s="40">
        <f t="shared" si="0"/>
        <v>5.7803468208092483E-3</v>
      </c>
      <c r="E9" s="10">
        <f t="shared" si="8"/>
        <v>19</v>
      </c>
      <c r="F9" s="40">
        <f t="shared" si="1"/>
        <v>0.10982658959537572</v>
      </c>
      <c r="G9" s="10">
        <f t="shared" si="8"/>
        <v>64</v>
      </c>
      <c r="H9" s="40">
        <f t="shared" si="2"/>
        <v>0.36994219653179189</v>
      </c>
      <c r="I9" s="10">
        <f t="shared" si="8"/>
        <v>45</v>
      </c>
      <c r="J9" s="40">
        <f t="shared" si="3"/>
        <v>0.26011560693641617</v>
      </c>
      <c r="K9" s="10">
        <f t="shared" si="8"/>
        <v>26</v>
      </c>
      <c r="L9" s="40">
        <f t="shared" si="4"/>
        <v>0.15028901734104047</v>
      </c>
      <c r="M9" s="10">
        <f t="shared" si="8"/>
        <v>18</v>
      </c>
      <c r="N9" s="40">
        <f t="shared" si="5"/>
        <v>0.10404624277456648</v>
      </c>
      <c r="O9" s="10">
        <f t="shared" si="8"/>
        <v>0</v>
      </c>
      <c r="P9" s="40">
        <f t="shared" si="6"/>
        <v>0</v>
      </c>
      <c r="Q9" s="27">
        <f t="shared" si="8"/>
        <v>2</v>
      </c>
    </row>
  </sheetData>
  <mergeCells count="11">
    <mergeCell ref="O2:P2"/>
    <mergeCell ref="A1:Q1"/>
    <mergeCell ref="A2:A3"/>
    <mergeCell ref="B2:B3"/>
    <mergeCell ref="Q2:Q3"/>
    <mergeCell ref="C2:D2"/>
    <mergeCell ref="E2:F2"/>
    <mergeCell ref="G2:H2"/>
    <mergeCell ref="I2:J2"/>
    <mergeCell ref="K2:L2"/>
    <mergeCell ref="M2:N2"/>
  </mergeCells>
  <phoneticPr fontId="1" type="noConversion"/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selection sqref="A1:Q1"/>
    </sheetView>
  </sheetViews>
  <sheetFormatPr defaultRowHeight="13.5" x14ac:dyDescent="0.15"/>
  <cols>
    <col min="1" max="1" width="11" customWidth="1"/>
    <col min="17" max="17" width="29.125" customWidth="1"/>
  </cols>
  <sheetData>
    <row r="1" spans="1:17" ht="27" x14ac:dyDescent="0.15">
      <c r="A1" s="56" t="s">
        <v>126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7" customHeight="1" x14ac:dyDescent="0.15">
      <c r="A2" s="52" t="s">
        <v>60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114</v>
      </c>
    </row>
    <row r="3" spans="1:17" x14ac:dyDescent="0.15">
      <c r="A3" s="53"/>
      <c r="B3" s="53"/>
      <c r="C3" s="37" t="s">
        <v>120</v>
      </c>
      <c r="D3" s="37" t="s">
        <v>121</v>
      </c>
      <c r="E3" s="37" t="s">
        <v>120</v>
      </c>
      <c r="F3" s="37" t="s">
        <v>121</v>
      </c>
      <c r="G3" s="37" t="s">
        <v>120</v>
      </c>
      <c r="H3" s="37" t="s">
        <v>121</v>
      </c>
      <c r="I3" s="37" t="s">
        <v>120</v>
      </c>
      <c r="J3" s="37" t="s">
        <v>121</v>
      </c>
      <c r="K3" s="37" t="s">
        <v>120</v>
      </c>
      <c r="L3" s="37" t="s">
        <v>121</v>
      </c>
      <c r="M3" s="37" t="s">
        <v>120</v>
      </c>
      <c r="N3" s="37" t="s">
        <v>121</v>
      </c>
      <c r="O3" s="37" t="s">
        <v>120</v>
      </c>
      <c r="P3" s="37" t="s">
        <v>121</v>
      </c>
      <c r="Q3" s="50"/>
    </row>
    <row r="4" spans="1:17" ht="15.75" x14ac:dyDescent="0.15">
      <c r="A4" s="2" t="s">
        <v>53</v>
      </c>
      <c r="B4" s="3">
        <v>26</v>
      </c>
      <c r="C4" s="4">
        <v>0</v>
      </c>
      <c r="D4" s="38">
        <f>C4/B4</f>
        <v>0</v>
      </c>
      <c r="E4" s="4">
        <v>6</v>
      </c>
      <c r="F4" s="38">
        <f>E4/B4</f>
        <v>0.23076923076923078</v>
      </c>
      <c r="G4" s="4">
        <v>7</v>
      </c>
      <c r="H4" s="38">
        <f>G4/B4</f>
        <v>0.26923076923076922</v>
      </c>
      <c r="I4" s="4">
        <v>8</v>
      </c>
      <c r="J4" s="38">
        <f>I4/B4</f>
        <v>0.30769230769230771</v>
      </c>
      <c r="K4" s="4">
        <v>5</v>
      </c>
      <c r="L4" s="38">
        <f>K4/B4</f>
        <v>0.19230769230769232</v>
      </c>
      <c r="M4" s="4">
        <v>0</v>
      </c>
      <c r="N4" s="38">
        <f>M4/B4</f>
        <v>0</v>
      </c>
      <c r="O4" s="4">
        <v>0</v>
      </c>
      <c r="P4" s="38">
        <f>O4/B4</f>
        <v>0</v>
      </c>
      <c r="Q4" s="5"/>
    </row>
    <row r="5" spans="1:17" ht="15.75" x14ac:dyDescent="0.15">
      <c r="A5" s="2" t="s">
        <v>54</v>
      </c>
      <c r="B5" s="3">
        <v>26</v>
      </c>
      <c r="C5" s="4">
        <v>0</v>
      </c>
      <c r="D5" s="38">
        <f t="shared" ref="D5:D12" si="0">C5/B5</f>
        <v>0</v>
      </c>
      <c r="E5" s="4">
        <v>3</v>
      </c>
      <c r="F5" s="38">
        <f t="shared" ref="F5:F12" si="1">E5/B5</f>
        <v>0.11538461538461539</v>
      </c>
      <c r="G5" s="4">
        <v>11</v>
      </c>
      <c r="H5" s="38">
        <f t="shared" ref="H5:H12" si="2">G5/B5</f>
        <v>0.42307692307692307</v>
      </c>
      <c r="I5" s="4">
        <v>9</v>
      </c>
      <c r="J5" s="38">
        <f t="shared" ref="J5:J12" si="3">I5/B5</f>
        <v>0.34615384615384615</v>
      </c>
      <c r="K5" s="4">
        <v>3</v>
      </c>
      <c r="L5" s="38">
        <f t="shared" ref="L5:L12" si="4">K5/B5</f>
        <v>0.11538461538461539</v>
      </c>
      <c r="M5" s="4">
        <v>0</v>
      </c>
      <c r="N5" s="38">
        <f t="shared" ref="N5:N12" si="5">M5/B5</f>
        <v>0</v>
      </c>
      <c r="O5" s="4">
        <v>0</v>
      </c>
      <c r="P5" s="38">
        <f t="shared" ref="P5:P12" si="6">O5/B5</f>
        <v>0</v>
      </c>
      <c r="Q5" s="5"/>
    </row>
    <row r="6" spans="1:17" ht="15.75" x14ac:dyDescent="0.15">
      <c r="A6" s="2" t="s">
        <v>55</v>
      </c>
      <c r="B6" s="3">
        <v>25</v>
      </c>
      <c r="C6" s="4">
        <v>0</v>
      </c>
      <c r="D6" s="38">
        <f t="shared" si="0"/>
        <v>0</v>
      </c>
      <c r="E6" s="4">
        <v>7</v>
      </c>
      <c r="F6" s="38">
        <f t="shared" si="1"/>
        <v>0.28000000000000003</v>
      </c>
      <c r="G6" s="4">
        <v>11</v>
      </c>
      <c r="H6" s="38">
        <f t="shared" si="2"/>
        <v>0.44</v>
      </c>
      <c r="I6" s="4">
        <v>3</v>
      </c>
      <c r="J6" s="38">
        <f t="shared" si="3"/>
        <v>0.12</v>
      </c>
      <c r="K6" s="4">
        <v>3</v>
      </c>
      <c r="L6" s="38">
        <f t="shared" si="4"/>
        <v>0.12</v>
      </c>
      <c r="M6" s="4">
        <v>0</v>
      </c>
      <c r="N6" s="38">
        <f t="shared" si="5"/>
        <v>0</v>
      </c>
      <c r="O6" s="4">
        <v>1</v>
      </c>
      <c r="P6" s="38">
        <f t="shared" si="6"/>
        <v>0.04</v>
      </c>
      <c r="Q6" s="32" t="s">
        <v>111</v>
      </c>
    </row>
    <row r="7" spans="1:17" ht="15.75" x14ac:dyDescent="0.15">
      <c r="A7" s="2" t="s">
        <v>56</v>
      </c>
      <c r="B7" s="3">
        <v>23</v>
      </c>
      <c r="C7" s="4">
        <v>0</v>
      </c>
      <c r="D7" s="38">
        <f t="shared" si="0"/>
        <v>0</v>
      </c>
      <c r="E7" s="4">
        <v>7</v>
      </c>
      <c r="F7" s="38">
        <f t="shared" si="1"/>
        <v>0.30434782608695654</v>
      </c>
      <c r="G7" s="4">
        <v>8</v>
      </c>
      <c r="H7" s="38">
        <f t="shared" si="2"/>
        <v>0.34782608695652173</v>
      </c>
      <c r="I7" s="4">
        <v>7</v>
      </c>
      <c r="J7" s="38">
        <f t="shared" si="3"/>
        <v>0.30434782608695654</v>
      </c>
      <c r="K7" s="4">
        <v>0</v>
      </c>
      <c r="L7" s="38">
        <f t="shared" si="4"/>
        <v>0</v>
      </c>
      <c r="M7" s="4">
        <v>1</v>
      </c>
      <c r="N7" s="38">
        <f t="shared" si="5"/>
        <v>4.3478260869565216E-2</v>
      </c>
      <c r="O7" s="4">
        <v>0</v>
      </c>
      <c r="P7" s="38">
        <f t="shared" si="6"/>
        <v>0</v>
      </c>
      <c r="Q7" s="36" t="s">
        <v>89</v>
      </c>
    </row>
    <row r="8" spans="1:17" ht="15.75" x14ac:dyDescent="0.15">
      <c r="A8" s="2" t="s">
        <v>57</v>
      </c>
      <c r="B8" s="3">
        <v>25</v>
      </c>
      <c r="C8" s="4">
        <v>0</v>
      </c>
      <c r="D8" s="38">
        <f t="shared" si="0"/>
        <v>0</v>
      </c>
      <c r="E8" s="4">
        <v>5</v>
      </c>
      <c r="F8" s="38">
        <f t="shared" si="1"/>
        <v>0.2</v>
      </c>
      <c r="G8" s="4">
        <v>10</v>
      </c>
      <c r="H8" s="38">
        <f t="shared" si="2"/>
        <v>0.4</v>
      </c>
      <c r="I8" s="4">
        <v>8</v>
      </c>
      <c r="J8" s="38">
        <f t="shared" si="3"/>
        <v>0.32</v>
      </c>
      <c r="K8" s="4">
        <v>2</v>
      </c>
      <c r="L8" s="38">
        <f t="shared" si="4"/>
        <v>0.08</v>
      </c>
      <c r="M8" s="4">
        <v>0</v>
      </c>
      <c r="N8" s="38">
        <f t="shared" si="5"/>
        <v>0</v>
      </c>
      <c r="O8" s="4">
        <v>0</v>
      </c>
      <c r="P8" s="38">
        <f t="shared" si="6"/>
        <v>0</v>
      </c>
      <c r="Q8" s="23"/>
    </row>
    <row r="9" spans="1:17" ht="15.75" x14ac:dyDescent="0.15">
      <c r="A9" s="2" t="s">
        <v>58</v>
      </c>
      <c r="B9" s="3">
        <v>26</v>
      </c>
      <c r="C9" s="4">
        <v>0</v>
      </c>
      <c r="D9" s="38">
        <f t="shared" si="0"/>
        <v>0</v>
      </c>
      <c r="E9" s="4">
        <v>6</v>
      </c>
      <c r="F9" s="38">
        <f t="shared" si="1"/>
        <v>0.23076923076923078</v>
      </c>
      <c r="G9" s="4">
        <v>5</v>
      </c>
      <c r="H9" s="38">
        <f t="shared" si="2"/>
        <v>0.19230769230769232</v>
      </c>
      <c r="I9" s="4">
        <v>9</v>
      </c>
      <c r="J9" s="38">
        <f t="shared" si="3"/>
        <v>0.34615384615384615</v>
      </c>
      <c r="K9" s="4">
        <v>4</v>
      </c>
      <c r="L9" s="38">
        <f t="shared" si="4"/>
        <v>0.15384615384615385</v>
      </c>
      <c r="M9" s="4">
        <v>1</v>
      </c>
      <c r="N9" s="38">
        <f t="shared" si="5"/>
        <v>3.8461538461538464E-2</v>
      </c>
      <c r="O9" s="4">
        <v>1</v>
      </c>
      <c r="P9" s="38">
        <f t="shared" si="6"/>
        <v>3.8461538461538464E-2</v>
      </c>
      <c r="Q9" s="23" t="s">
        <v>94</v>
      </c>
    </row>
    <row r="10" spans="1:17" ht="15.75" x14ac:dyDescent="0.15">
      <c r="A10" s="2" t="s">
        <v>59</v>
      </c>
      <c r="B10" s="3">
        <v>30</v>
      </c>
      <c r="C10" s="4">
        <v>1</v>
      </c>
      <c r="D10" s="38">
        <f t="shared" si="0"/>
        <v>3.3333333333333333E-2</v>
      </c>
      <c r="E10" s="4">
        <v>13</v>
      </c>
      <c r="F10" s="38">
        <f t="shared" si="1"/>
        <v>0.43333333333333335</v>
      </c>
      <c r="G10" s="4">
        <v>5</v>
      </c>
      <c r="H10" s="38">
        <f t="shared" si="2"/>
        <v>0.16666666666666666</v>
      </c>
      <c r="I10" s="4">
        <v>7</v>
      </c>
      <c r="J10" s="38">
        <f t="shared" si="3"/>
        <v>0.23333333333333334</v>
      </c>
      <c r="K10" s="4">
        <v>4</v>
      </c>
      <c r="L10" s="38">
        <f t="shared" si="4"/>
        <v>0.13333333333333333</v>
      </c>
      <c r="M10" s="4">
        <v>0</v>
      </c>
      <c r="N10" s="38">
        <f t="shared" si="5"/>
        <v>0</v>
      </c>
      <c r="O10" s="4">
        <v>0</v>
      </c>
      <c r="P10" s="38">
        <f t="shared" si="6"/>
        <v>0</v>
      </c>
      <c r="Q10" s="5"/>
    </row>
    <row r="11" spans="1:17" ht="24" x14ac:dyDescent="0.15">
      <c r="A11" s="7" t="s">
        <v>82</v>
      </c>
      <c r="B11" s="8">
        <f>SUM(B4:B10)</f>
        <v>181</v>
      </c>
      <c r="C11" s="8">
        <f t="shared" ref="C11:O11" si="7">SUM(C4:C10)</f>
        <v>1</v>
      </c>
      <c r="D11" s="45">
        <f t="shared" si="0"/>
        <v>5.5248618784530384E-3</v>
      </c>
      <c r="E11" s="8">
        <f t="shared" si="7"/>
        <v>47</v>
      </c>
      <c r="F11" s="45">
        <f t="shared" si="1"/>
        <v>0.25966850828729282</v>
      </c>
      <c r="G11" s="8">
        <f t="shared" si="7"/>
        <v>57</v>
      </c>
      <c r="H11" s="45">
        <f t="shared" si="2"/>
        <v>0.31491712707182318</v>
      </c>
      <c r="I11" s="8">
        <f t="shared" si="7"/>
        <v>51</v>
      </c>
      <c r="J11" s="45">
        <f t="shared" si="3"/>
        <v>0.28176795580110497</v>
      </c>
      <c r="K11" s="8">
        <f t="shared" si="7"/>
        <v>21</v>
      </c>
      <c r="L11" s="45">
        <f t="shared" si="4"/>
        <v>0.11602209944751381</v>
      </c>
      <c r="M11" s="8">
        <f t="shared" si="7"/>
        <v>2</v>
      </c>
      <c r="N11" s="45">
        <f t="shared" si="5"/>
        <v>1.1049723756906077E-2</v>
      </c>
      <c r="O11" s="8">
        <f t="shared" si="7"/>
        <v>2</v>
      </c>
      <c r="P11" s="45">
        <f t="shared" si="6"/>
        <v>1.1049723756906077E-2</v>
      </c>
      <c r="Q11" s="12">
        <v>3</v>
      </c>
    </row>
    <row r="12" spans="1:17" ht="24" x14ac:dyDescent="0.15">
      <c r="A12" s="9" t="s">
        <v>83</v>
      </c>
      <c r="B12" s="10">
        <f>B11</f>
        <v>181</v>
      </c>
      <c r="C12" s="10">
        <f t="shared" ref="C12:Q12" si="8">C11</f>
        <v>1</v>
      </c>
      <c r="D12" s="40">
        <f t="shared" si="0"/>
        <v>5.5248618784530384E-3</v>
      </c>
      <c r="E12" s="10">
        <f t="shared" si="8"/>
        <v>47</v>
      </c>
      <c r="F12" s="40">
        <f t="shared" si="1"/>
        <v>0.25966850828729282</v>
      </c>
      <c r="G12" s="10">
        <f t="shared" si="8"/>
        <v>57</v>
      </c>
      <c r="H12" s="40">
        <f t="shared" si="2"/>
        <v>0.31491712707182318</v>
      </c>
      <c r="I12" s="10">
        <f t="shared" si="8"/>
        <v>51</v>
      </c>
      <c r="J12" s="40">
        <f t="shared" si="3"/>
        <v>0.28176795580110497</v>
      </c>
      <c r="K12" s="10">
        <f t="shared" si="8"/>
        <v>21</v>
      </c>
      <c r="L12" s="40">
        <f t="shared" si="4"/>
        <v>0.11602209944751381</v>
      </c>
      <c r="M12" s="10">
        <f t="shared" si="8"/>
        <v>2</v>
      </c>
      <c r="N12" s="40">
        <f t="shared" si="5"/>
        <v>1.1049723756906077E-2</v>
      </c>
      <c r="O12" s="10">
        <f t="shared" si="8"/>
        <v>2</v>
      </c>
      <c r="P12" s="40">
        <f t="shared" si="6"/>
        <v>1.1049723756906077E-2</v>
      </c>
      <c r="Q12" s="27">
        <f t="shared" si="8"/>
        <v>3</v>
      </c>
    </row>
  </sheetData>
  <mergeCells count="11">
    <mergeCell ref="A1:Q1"/>
    <mergeCell ref="C2:D2"/>
    <mergeCell ref="A2:A3"/>
    <mergeCell ref="B2:B3"/>
    <mergeCell ref="Q2:Q3"/>
    <mergeCell ref="E2:F2"/>
    <mergeCell ref="G2:H2"/>
    <mergeCell ref="I2:J2"/>
    <mergeCell ref="K2:L2"/>
    <mergeCell ref="M2:N2"/>
    <mergeCell ref="O2:P2"/>
  </mergeCells>
  <phoneticPr fontId="1" type="noConversion"/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sqref="A1:Q1"/>
    </sheetView>
  </sheetViews>
  <sheetFormatPr defaultRowHeight="13.5" x14ac:dyDescent="0.15"/>
  <cols>
    <col min="1" max="1" width="16.75" customWidth="1"/>
    <col min="5" max="6" width="11.75" customWidth="1"/>
    <col min="7" max="8" width="14" customWidth="1"/>
    <col min="9" max="10" width="13.875" customWidth="1"/>
    <col min="11" max="12" width="15" customWidth="1"/>
    <col min="13" max="14" width="14.125" customWidth="1"/>
    <col min="17" max="17" width="30" customWidth="1"/>
  </cols>
  <sheetData>
    <row r="1" spans="1:21" ht="27" x14ac:dyDescent="0.15">
      <c r="A1" s="56" t="s">
        <v>117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1" x14ac:dyDescent="0.15">
      <c r="A2" s="52" t="s">
        <v>60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114</v>
      </c>
    </row>
    <row r="3" spans="1:21" x14ac:dyDescent="0.15">
      <c r="A3" s="53"/>
      <c r="B3" s="53"/>
      <c r="C3" s="37" t="s">
        <v>112</v>
      </c>
      <c r="D3" s="37" t="s">
        <v>113</v>
      </c>
      <c r="E3" s="37" t="s">
        <v>112</v>
      </c>
      <c r="F3" s="37" t="s">
        <v>113</v>
      </c>
      <c r="G3" s="37" t="s">
        <v>112</v>
      </c>
      <c r="H3" s="37" t="s">
        <v>113</v>
      </c>
      <c r="I3" s="37" t="s">
        <v>112</v>
      </c>
      <c r="J3" s="37" t="s">
        <v>113</v>
      </c>
      <c r="K3" s="37" t="s">
        <v>112</v>
      </c>
      <c r="L3" s="37" t="s">
        <v>113</v>
      </c>
      <c r="M3" s="37" t="s">
        <v>112</v>
      </c>
      <c r="N3" s="37" t="s">
        <v>113</v>
      </c>
      <c r="O3" s="37" t="s">
        <v>112</v>
      </c>
      <c r="P3" s="37" t="s">
        <v>113</v>
      </c>
      <c r="Q3" s="50"/>
    </row>
    <row r="4" spans="1:21" ht="15.75" x14ac:dyDescent="0.15">
      <c r="A4" s="2" t="s">
        <v>69</v>
      </c>
      <c r="B4" s="3">
        <v>41</v>
      </c>
      <c r="C4" s="4">
        <v>2</v>
      </c>
      <c r="D4" s="38">
        <f>C4/B4</f>
        <v>4.878048780487805E-2</v>
      </c>
      <c r="E4" s="4">
        <v>12</v>
      </c>
      <c r="F4" s="38">
        <f>E4/B4</f>
        <v>0.29268292682926828</v>
      </c>
      <c r="G4" s="4">
        <v>9</v>
      </c>
      <c r="H4" s="38">
        <f>G4/B4</f>
        <v>0.21951219512195122</v>
      </c>
      <c r="I4" s="4">
        <v>12</v>
      </c>
      <c r="J4" s="38">
        <f>I4/B4</f>
        <v>0.29268292682926828</v>
      </c>
      <c r="K4" s="4">
        <v>6</v>
      </c>
      <c r="L4" s="38">
        <f>K4/B4</f>
        <v>0.14634146341463414</v>
      </c>
      <c r="M4" s="4">
        <v>0</v>
      </c>
      <c r="N4" s="38">
        <f>M4/B4</f>
        <v>0</v>
      </c>
      <c r="O4" s="4">
        <v>0</v>
      </c>
      <c r="P4" s="38">
        <f>O4/B4</f>
        <v>0</v>
      </c>
      <c r="Q4" s="5"/>
    </row>
    <row r="5" spans="1:21" ht="15.75" x14ac:dyDescent="0.15">
      <c r="A5" s="2" t="s">
        <v>0</v>
      </c>
      <c r="B5" s="3">
        <v>41</v>
      </c>
      <c r="C5" s="4">
        <v>0</v>
      </c>
      <c r="D5" s="38">
        <f t="shared" ref="D5:D34" si="0">C5/B5</f>
        <v>0</v>
      </c>
      <c r="E5" s="4">
        <v>4</v>
      </c>
      <c r="F5" s="38">
        <f t="shared" ref="F5:F34" si="1">E5/B5</f>
        <v>9.7560975609756101E-2</v>
      </c>
      <c r="G5" s="4">
        <v>19</v>
      </c>
      <c r="H5" s="38">
        <f t="shared" ref="H5:H34" si="2">G5/B5</f>
        <v>0.46341463414634149</v>
      </c>
      <c r="I5" s="4">
        <v>12</v>
      </c>
      <c r="J5" s="38">
        <f t="shared" ref="J5:J34" si="3">I5/B5</f>
        <v>0.29268292682926828</v>
      </c>
      <c r="K5" s="4">
        <v>4</v>
      </c>
      <c r="L5" s="38">
        <f t="shared" ref="L5:L34" si="4">K5/B5</f>
        <v>9.7560975609756101E-2</v>
      </c>
      <c r="M5" s="4">
        <v>2</v>
      </c>
      <c r="N5" s="38">
        <f t="shared" ref="N5:N34" si="5">M5/B5</f>
        <v>4.878048780487805E-2</v>
      </c>
      <c r="O5" s="4">
        <v>0</v>
      </c>
      <c r="P5" s="38">
        <f t="shared" ref="P5:P34" si="6">O5/B5</f>
        <v>0</v>
      </c>
      <c r="Q5" s="14"/>
    </row>
    <row r="6" spans="1:21" ht="15.75" x14ac:dyDescent="0.15">
      <c r="A6" s="2" t="s">
        <v>1</v>
      </c>
      <c r="B6" s="3">
        <v>40</v>
      </c>
      <c r="C6" s="4">
        <v>0</v>
      </c>
      <c r="D6" s="38">
        <f t="shared" si="0"/>
        <v>0</v>
      </c>
      <c r="E6" s="4">
        <v>13</v>
      </c>
      <c r="F6" s="38">
        <f t="shared" si="1"/>
        <v>0.32500000000000001</v>
      </c>
      <c r="G6" s="4">
        <v>16</v>
      </c>
      <c r="H6" s="38">
        <f t="shared" si="2"/>
        <v>0.4</v>
      </c>
      <c r="I6" s="4">
        <v>7</v>
      </c>
      <c r="J6" s="38">
        <f t="shared" si="3"/>
        <v>0.17499999999999999</v>
      </c>
      <c r="K6" s="4">
        <v>4</v>
      </c>
      <c r="L6" s="38">
        <f t="shared" si="4"/>
        <v>0.1</v>
      </c>
      <c r="M6" s="4">
        <v>0</v>
      </c>
      <c r="N6" s="38">
        <f t="shared" si="5"/>
        <v>0</v>
      </c>
      <c r="O6" s="4">
        <v>0</v>
      </c>
      <c r="P6" s="38">
        <f t="shared" si="6"/>
        <v>0</v>
      </c>
      <c r="Q6" s="5"/>
    </row>
    <row r="7" spans="1:21" ht="15.75" x14ac:dyDescent="0.15">
      <c r="A7" s="2" t="s">
        <v>2</v>
      </c>
      <c r="B7" s="3">
        <v>41</v>
      </c>
      <c r="C7" s="4">
        <v>1</v>
      </c>
      <c r="D7" s="38">
        <f t="shared" si="0"/>
        <v>2.4390243902439025E-2</v>
      </c>
      <c r="E7" s="4">
        <v>5</v>
      </c>
      <c r="F7" s="38">
        <f t="shared" si="1"/>
        <v>0.12195121951219512</v>
      </c>
      <c r="G7" s="4">
        <v>16</v>
      </c>
      <c r="H7" s="38">
        <f t="shared" si="2"/>
        <v>0.3902439024390244</v>
      </c>
      <c r="I7" s="4">
        <v>13</v>
      </c>
      <c r="J7" s="38">
        <f t="shared" si="3"/>
        <v>0.31707317073170732</v>
      </c>
      <c r="K7" s="4">
        <v>6</v>
      </c>
      <c r="L7" s="38">
        <f t="shared" si="4"/>
        <v>0.14634146341463414</v>
      </c>
      <c r="M7" s="4">
        <v>0</v>
      </c>
      <c r="N7" s="38">
        <f t="shared" si="5"/>
        <v>0</v>
      </c>
      <c r="O7" s="4">
        <v>0</v>
      </c>
      <c r="P7" s="38">
        <f t="shared" si="6"/>
        <v>0</v>
      </c>
      <c r="Q7" s="5"/>
    </row>
    <row r="8" spans="1:21" ht="15.75" x14ac:dyDescent="0.15">
      <c r="A8" s="2" t="s">
        <v>3</v>
      </c>
      <c r="B8" s="3">
        <v>40</v>
      </c>
      <c r="C8" s="4">
        <v>0</v>
      </c>
      <c r="D8" s="38">
        <f t="shared" si="0"/>
        <v>0</v>
      </c>
      <c r="E8" s="4">
        <v>11</v>
      </c>
      <c r="F8" s="38">
        <f t="shared" si="1"/>
        <v>0.27500000000000002</v>
      </c>
      <c r="G8" s="4">
        <v>17</v>
      </c>
      <c r="H8" s="38">
        <f t="shared" si="2"/>
        <v>0.42499999999999999</v>
      </c>
      <c r="I8" s="4">
        <v>8</v>
      </c>
      <c r="J8" s="38">
        <f t="shared" si="3"/>
        <v>0.2</v>
      </c>
      <c r="K8" s="4">
        <v>4</v>
      </c>
      <c r="L8" s="38">
        <f t="shared" si="4"/>
        <v>0.1</v>
      </c>
      <c r="M8" s="4">
        <v>0</v>
      </c>
      <c r="N8" s="38">
        <f t="shared" si="5"/>
        <v>0</v>
      </c>
      <c r="O8" s="4">
        <v>0</v>
      </c>
      <c r="P8" s="38">
        <f t="shared" si="6"/>
        <v>0</v>
      </c>
      <c r="Q8" s="5"/>
    </row>
    <row r="9" spans="1:21" ht="15.75" x14ac:dyDescent="0.15">
      <c r="A9" s="41" t="s">
        <v>70</v>
      </c>
      <c r="B9" s="42">
        <f>SUM(B4:B8)</f>
        <v>203</v>
      </c>
      <c r="C9" s="42">
        <f t="shared" ref="C9:O9" si="7">SUM(C4:C8)</f>
        <v>3</v>
      </c>
      <c r="D9" s="39">
        <f t="shared" si="0"/>
        <v>1.4778325123152709E-2</v>
      </c>
      <c r="E9" s="42">
        <f t="shared" si="7"/>
        <v>45</v>
      </c>
      <c r="F9" s="39">
        <f t="shared" si="1"/>
        <v>0.22167487684729065</v>
      </c>
      <c r="G9" s="42">
        <f t="shared" si="7"/>
        <v>77</v>
      </c>
      <c r="H9" s="39">
        <f t="shared" si="2"/>
        <v>0.37931034482758619</v>
      </c>
      <c r="I9" s="42">
        <f t="shared" si="7"/>
        <v>52</v>
      </c>
      <c r="J9" s="39">
        <f t="shared" si="3"/>
        <v>0.25615763546798032</v>
      </c>
      <c r="K9" s="42">
        <f t="shared" si="7"/>
        <v>24</v>
      </c>
      <c r="L9" s="39">
        <f t="shared" si="4"/>
        <v>0.11822660098522167</v>
      </c>
      <c r="M9" s="42">
        <f t="shared" si="7"/>
        <v>2</v>
      </c>
      <c r="N9" s="39">
        <f t="shared" si="5"/>
        <v>9.852216748768473E-3</v>
      </c>
      <c r="O9" s="42">
        <f t="shared" si="7"/>
        <v>0</v>
      </c>
      <c r="P9" s="39">
        <f t="shared" si="6"/>
        <v>0</v>
      </c>
      <c r="Q9" s="43">
        <v>0</v>
      </c>
    </row>
    <row r="10" spans="1:21" ht="15.75" x14ac:dyDescent="0.15">
      <c r="A10" s="2" t="s">
        <v>4</v>
      </c>
      <c r="B10" s="3">
        <v>40</v>
      </c>
      <c r="C10" s="4">
        <v>2</v>
      </c>
      <c r="D10" s="38">
        <f t="shared" si="0"/>
        <v>0.05</v>
      </c>
      <c r="E10" s="4">
        <v>11</v>
      </c>
      <c r="F10" s="38">
        <f t="shared" si="1"/>
        <v>0.27500000000000002</v>
      </c>
      <c r="G10" s="4">
        <v>12</v>
      </c>
      <c r="H10" s="38">
        <f t="shared" si="2"/>
        <v>0.3</v>
      </c>
      <c r="I10" s="4">
        <v>8</v>
      </c>
      <c r="J10" s="38">
        <f t="shared" si="3"/>
        <v>0.2</v>
      </c>
      <c r="K10" s="4">
        <v>7</v>
      </c>
      <c r="L10" s="38">
        <f t="shared" si="4"/>
        <v>0.17499999999999999</v>
      </c>
      <c r="M10" s="4">
        <v>0</v>
      </c>
      <c r="N10" s="38">
        <f t="shared" si="5"/>
        <v>0</v>
      </c>
      <c r="O10" s="4">
        <v>0</v>
      </c>
      <c r="P10" s="38">
        <f t="shared" si="6"/>
        <v>0</v>
      </c>
      <c r="Q10" s="5"/>
    </row>
    <row r="11" spans="1:21" ht="15.75" x14ac:dyDescent="0.2">
      <c r="A11" s="2" t="s">
        <v>5</v>
      </c>
      <c r="B11" s="3">
        <v>40</v>
      </c>
      <c r="C11" s="4">
        <v>1</v>
      </c>
      <c r="D11" s="38">
        <f t="shared" si="0"/>
        <v>2.5000000000000001E-2</v>
      </c>
      <c r="E11" s="4">
        <v>12</v>
      </c>
      <c r="F11" s="38">
        <f t="shared" si="1"/>
        <v>0.3</v>
      </c>
      <c r="G11" s="4">
        <v>16</v>
      </c>
      <c r="H11" s="38">
        <f t="shared" si="2"/>
        <v>0.4</v>
      </c>
      <c r="I11" s="4">
        <v>10</v>
      </c>
      <c r="J11" s="38">
        <f t="shared" si="3"/>
        <v>0.25</v>
      </c>
      <c r="K11" s="4">
        <v>0</v>
      </c>
      <c r="L11" s="38">
        <f t="shared" si="4"/>
        <v>0</v>
      </c>
      <c r="M11" s="4">
        <v>1</v>
      </c>
      <c r="N11" s="38">
        <f t="shared" si="5"/>
        <v>2.5000000000000001E-2</v>
      </c>
      <c r="O11" s="4">
        <v>0</v>
      </c>
      <c r="P11" s="38">
        <f t="shared" si="6"/>
        <v>0</v>
      </c>
      <c r="Q11" s="34" t="s">
        <v>103</v>
      </c>
    </row>
    <row r="12" spans="1:21" ht="15.75" x14ac:dyDescent="0.15">
      <c r="A12" s="2" t="s">
        <v>6</v>
      </c>
      <c r="B12" s="3">
        <v>42</v>
      </c>
      <c r="C12" s="4">
        <v>0</v>
      </c>
      <c r="D12" s="38">
        <f t="shared" si="0"/>
        <v>0</v>
      </c>
      <c r="E12" s="4">
        <v>9</v>
      </c>
      <c r="F12" s="38">
        <f t="shared" si="1"/>
        <v>0.21428571428571427</v>
      </c>
      <c r="G12" s="4">
        <v>16</v>
      </c>
      <c r="H12" s="38">
        <f t="shared" si="2"/>
        <v>0.38095238095238093</v>
      </c>
      <c r="I12" s="4">
        <v>8</v>
      </c>
      <c r="J12" s="38">
        <f t="shared" si="3"/>
        <v>0.19047619047619047</v>
      </c>
      <c r="K12" s="4">
        <v>7</v>
      </c>
      <c r="L12" s="38">
        <f t="shared" si="4"/>
        <v>0.16666666666666666</v>
      </c>
      <c r="M12" s="4">
        <v>1</v>
      </c>
      <c r="N12" s="38">
        <f t="shared" si="5"/>
        <v>2.3809523809523808E-2</v>
      </c>
      <c r="O12" s="4">
        <v>1</v>
      </c>
      <c r="P12" s="38">
        <f t="shared" si="6"/>
        <v>2.3809523809523808E-2</v>
      </c>
      <c r="Q12" s="15" t="s">
        <v>90</v>
      </c>
    </row>
    <row r="13" spans="1:21" ht="15.75" x14ac:dyDescent="0.2">
      <c r="A13" s="2" t="s">
        <v>7</v>
      </c>
      <c r="B13" s="3">
        <v>43</v>
      </c>
      <c r="C13" s="4">
        <v>1</v>
      </c>
      <c r="D13" s="38">
        <f t="shared" si="0"/>
        <v>2.3255813953488372E-2</v>
      </c>
      <c r="E13" s="4">
        <v>10</v>
      </c>
      <c r="F13" s="38">
        <f t="shared" si="1"/>
        <v>0.23255813953488372</v>
      </c>
      <c r="G13" s="4">
        <v>17</v>
      </c>
      <c r="H13" s="38">
        <f t="shared" si="2"/>
        <v>0.39534883720930231</v>
      </c>
      <c r="I13" s="4">
        <v>7</v>
      </c>
      <c r="J13" s="38">
        <f t="shared" si="3"/>
        <v>0.16279069767441862</v>
      </c>
      <c r="K13" s="4">
        <v>7</v>
      </c>
      <c r="L13" s="38">
        <f t="shared" si="4"/>
        <v>0.16279069767441862</v>
      </c>
      <c r="M13" s="4">
        <v>1</v>
      </c>
      <c r="N13" s="38">
        <f t="shared" si="5"/>
        <v>2.3255813953488372E-2</v>
      </c>
      <c r="O13" s="4">
        <v>0</v>
      </c>
      <c r="P13" s="38">
        <f t="shared" si="6"/>
        <v>0</v>
      </c>
      <c r="Q13" s="6"/>
    </row>
    <row r="14" spans="1:21" ht="25.5" x14ac:dyDescent="0.2">
      <c r="A14" s="2" t="s">
        <v>8</v>
      </c>
      <c r="B14" s="3">
        <v>39</v>
      </c>
      <c r="C14" s="4">
        <v>0</v>
      </c>
      <c r="D14" s="38">
        <f t="shared" si="0"/>
        <v>0</v>
      </c>
      <c r="E14" s="4">
        <v>7</v>
      </c>
      <c r="F14" s="38">
        <f t="shared" si="1"/>
        <v>0.17948717948717949</v>
      </c>
      <c r="G14" s="4">
        <v>15</v>
      </c>
      <c r="H14" s="38">
        <f t="shared" si="2"/>
        <v>0.38461538461538464</v>
      </c>
      <c r="I14" s="4">
        <v>10</v>
      </c>
      <c r="J14" s="38">
        <f t="shared" si="3"/>
        <v>0.25641025641025639</v>
      </c>
      <c r="K14" s="4">
        <v>4</v>
      </c>
      <c r="L14" s="38">
        <f t="shared" si="4"/>
        <v>0.10256410256410256</v>
      </c>
      <c r="M14" s="4">
        <v>3</v>
      </c>
      <c r="N14" s="38">
        <f t="shared" si="5"/>
        <v>7.6923076923076927E-2</v>
      </c>
      <c r="O14" s="4">
        <v>0</v>
      </c>
      <c r="P14" s="38">
        <f t="shared" si="6"/>
        <v>0</v>
      </c>
      <c r="Q14" s="16" t="s">
        <v>104</v>
      </c>
    </row>
    <row r="15" spans="1:21" ht="15.75" x14ac:dyDescent="0.15">
      <c r="A15" s="41" t="s">
        <v>71</v>
      </c>
      <c r="B15" s="42">
        <f>SUM(B10:B14)</f>
        <v>204</v>
      </c>
      <c r="C15" s="42">
        <f t="shared" ref="C15:O15" si="8">SUM(C10:C14)</f>
        <v>4</v>
      </c>
      <c r="D15" s="39">
        <f t="shared" si="0"/>
        <v>1.9607843137254902E-2</v>
      </c>
      <c r="E15" s="42">
        <f t="shared" si="8"/>
        <v>49</v>
      </c>
      <c r="F15" s="39">
        <f t="shared" si="1"/>
        <v>0.24019607843137256</v>
      </c>
      <c r="G15" s="42">
        <f t="shared" si="8"/>
        <v>76</v>
      </c>
      <c r="H15" s="39">
        <f t="shared" si="2"/>
        <v>0.37254901960784315</v>
      </c>
      <c r="I15" s="42">
        <f t="shared" si="8"/>
        <v>43</v>
      </c>
      <c r="J15" s="39">
        <f t="shared" si="3"/>
        <v>0.2107843137254902</v>
      </c>
      <c r="K15" s="42">
        <f t="shared" si="8"/>
        <v>25</v>
      </c>
      <c r="L15" s="39">
        <f t="shared" si="4"/>
        <v>0.12254901960784313</v>
      </c>
      <c r="M15" s="42">
        <f t="shared" si="8"/>
        <v>6</v>
      </c>
      <c r="N15" s="39">
        <f t="shared" si="5"/>
        <v>2.9411764705882353E-2</v>
      </c>
      <c r="O15" s="42">
        <f t="shared" si="8"/>
        <v>1</v>
      </c>
      <c r="P15" s="39">
        <f t="shared" si="6"/>
        <v>4.9019607843137254E-3</v>
      </c>
      <c r="Q15" s="44">
        <v>4</v>
      </c>
    </row>
    <row r="16" spans="1:21" ht="15.75" x14ac:dyDescent="0.15">
      <c r="A16" s="2" t="s">
        <v>9</v>
      </c>
      <c r="B16" s="3">
        <v>43</v>
      </c>
      <c r="C16" s="4">
        <v>0</v>
      </c>
      <c r="D16" s="38">
        <f t="shared" si="0"/>
        <v>0</v>
      </c>
      <c r="E16" s="4">
        <v>11</v>
      </c>
      <c r="F16" s="38">
        <f t="shared" si="1"/>
        <v>0.2558139534883721</v>
      </c>
      <c r="G16" s="4">
        <v>18</v>
      </c>
      <c r="H16" s="38">
        <f t="shared" si="2"/>
        <v>0.41860465116279072</v>
      </c>
      <c r="I16" s="4">
        <v>9</v>
      </c>
      <c r="J16" s="38">
        <f t="shared" si="3"/>
        <v>0.20930232558139536</v>
      </c>
      <c r="K16" s="4">
        <v>5</v>
      </c>
      <c r="L16" s="38">
        <f t="shared" si="4"/>
        <v>0.11627906976744186</v>
      </c>
      <c r="M16" s="4">
        <v>0</v>
      </c>
      <c r="N16" s="38">
        <f t="shared" si="5"/>
        <v>0</v>
      </c>
      <c r="O16" s="4">
        <v>0</v>
      </c>
      <c r="P16" s="38">
        <f t="shared" si="6"/>
        <v>0</v>
      </c>
      <c r="Q16" s="5"/>
      <c r="U16" s="1"/>
    </row>
    <row r="17" spans="1:17" ht="33.75" customHeight="1" x14ac:dyDescent="0.2">
      <c r="A17" s="2" t="s">
        <v>10</v>
      </c>
      <c r="B17" s="3">
        <v>45</v>
      </c>
      <c r="C17" s="4">
        <v>1</v>
      </c>
      <c r="D17" s="38">
        <f t="shared" si="0"/>
        <v>2.2222222222222223E-2</v>
      </c>
      <c r="E17" s="4">
        <v>10</v>
      </c>
      <c r="F17" s="38">
        <f t="shared" si="1"/>
        <v>0.22222222222222221</v>
      </c>
      <c r="G17" s="4">
        <v>16</v>
      </c>
      <c r="H17" s="38">
        <f t="shared" si="2"/>
        <v>0.35555555555555557</v>
      </c>
      <c r="I17" s="4">
        <v>11</v>
      </c>
      <c r="J17" s="38">
        <f t="shared" si="3"/>
        <v>0.24444444444444444</v>
      </c>
      <c r="K17" s="4">
        <v>5</v>
      </c>
      <c r="L17" s="38">
        <f t="shared" si="4"/>
        <v>0.1111111111111111</v>
      </c>
      <c r="M17" s="4">
        <v>2</v>
      </c>
      <c r="N17" s="38">
        <f t="shared" si="5"/>
        <v>4.4444444444444446E-2</v>
      </c>
      <c r="O17" s="4">
        <v>0</v>
      </c>
      <c r="P17" s="38">
        <f t="shared" si="6"/>
        <v>0</v>
      </c>
      <c r="Q17" s="16" t="s">
        <v>84</v>
      </c>
    </row>
    <row r="18" spans="1:17" ht="15.75" x14ac:dyDescent="0.2">
      <c r="A18" s="2" t="s">
        <v>11</v>
      </c>
      <c r="B18" s="3">
        <v>42</v>
      </c>
      <c r="C18" s="4">
        <v>0</v>
      </c>
      <c r="D18" s="38">
        <f t="shared" si="0"/>
        <v>0</v>
      </c>
      <c r="E18" s="4">
        <v>6</v>
      </c>
      <c r="F18" s="38">
        <f t="shared" si="1"/>
        <v>0.14285714285714285</v>
      </c>
      <c r="G18" s="4">
        <v>16</v>
      </c>
      <c r="H18" s="38">
        <f t="shared" si="2"/>
        <v>0.38095238095238093</v>
      </c>
      <c r="I18" s="4">
        <v>9</v>
      </c>
      <c r="J18" s="38">
        <f t="shared" si="3"/>
        <v>0.21428571428571427</v>
      </c>
      <c r="K18" s="4">
        <v>10</v>
      </c>
      <c r="L18" s="38">
        <f t="shared" si="4"/>
        <v>0.23809523809523808</v>
      </c>
      <c r="M18" s="4">
        <v>1</v>
      </c>
      <c r="N18" s="38">
        <f t="shared" si="5"/>
        <v>2.3809523809523808E-2</v>
      </c>
      <c r="O18" s="4">
        <v>0</v>
      </c>
      <c r="P18" s="38">
        <f t="shared" si="6"/>
        <v>0</v>
      </c>
      <c r="Q18" s="16" t="s">
        <v>85</v>
      </c>
    </row>
    <row r="19" spans="1:17" ht="15.75" x14ac:dyDescent="0.2">
      <c r="A19" s="2" t="s">
        <v>12</v>
      </c>
      <c r="B19" s="3">
        <v>45</v>
      </c>
      <c r="C19" s="4">
        <v>2</v>
      </c>
      <c r="D19" s="38">
        <f t="shared" si="0"/>
        <v>4.4444444444444446E-2</v>
      </c>
      <c r="E19" s="4">
        <v>11</v>
      </c>
      <c r="F19" s="38">
        <f t="shared" si="1"/>
        <v>0.24444444444444444</v>
      </c>
      <c r="G19" s="4">
        <v>19</v>
      </c>
      <c r="H19" s="38">
        <f t="shared" si="2"/>
        <v>0.42222222222222222</v>
      </c>
      <c r="I19" s="4">
        <v>9</v>
      </c>
      <c r="J19" s="38">
        <f t="shared" si="3"/>
        <v>0.2</v>
      </c>
      <c r="K19" s="4">
        <v>3</v>
      </c>
      <c r="L19" s="38">
        <f t="shared" si="4"/>
        <v>6.6666666666666666E-2</v>
      </c>
      <c r="M19" s="4">
        <v>1</v>
      </c>
      <c r="N19" s="38">
        <f t="shared" si="5"/>
        <v>2.2222222222222223E-2</v>
      </c>
      <c r="O19" s="4">
        <v>0</v>
      </c>
      <c r="P19" s="38">
        <f t="shared" si="6"/>
        <v>0</v>
      </c>
      <c r="Q19" s="6"/>
    </row>
    <row r="20" spans="1:17" ht="15.75" x14ac:dyDescent="0.15">
      <c r="A20" s="2" t="s">
        <v>13</v>
      </c>
      <c r="B20" s="3">
        <v>40</v>
      </c>
      <c r="C20" s="4">
        <v>1</v>
      </c>
      <c r="D20" s="38">
        <f t="shared" si="0"/>
        <v>2.5000000000000001E-2</v>
      </c>
      <c r="E20" s="4">
        <v>11</v>
      </c>
      <c r="F20" s="38">
        <f t="shared" si="1"/>
        <v>0.27500000000000002</v>
      </c>
      <c r="G20" s="4">
        <v>16</v>
      </c>
      <c r="H20" s="38">
        <f t="shared" si="2"/>
        <v>0.4</v>
      </c>
      <c r="I20" s="4">
        <v>6</v>
      </c>
      <c r="J20" s="38">
        <f t="shared" si="3"/>
        <v>0.15</v>
      </c>
      <c r="K20" s="4">
        <v>6</v>
      </c>
      <c r="L20" s="38">
        <f t="shared" si="4"/>
        <v>0.15</v>
      </c>
      <c r="M20" s="4">
        <v>0</v>
      </c>
      <c r="N20" s="38">
        <f t="shared" si="5"/>
        <v>0</v>
      </c>
      <c r="O20" s="4">
        <v>0</v>
      </c>
      <c r="P20" s="38">
        <f t="shared" si="6"/>
        <v>0</v>
      </c>
      <c r="Q20" s="5"/>
    </row>
    <row r="21" spans="1:17" ht="15.75" x14ac:dyDescent="0.2">
      <c r="A21" s="2" t="s">
        <v>14</v>
      </c>
      <c r="B21" s="3">
        <v>43</v>
      </c>
      <c r="C21" s="4">
        <v>0</v>
      </c>
      <c r="D21" s="38">
        <f t="shared" si="0"/>
        <v>0</v>
      </c>
      <c r="E21" s="4">
        <v>6</v>
      </c>
      <c r="F21" s="38">
        <f t="shared" si="1"/>
        <v>0.13953488372093023</v>
      </c>
      <c r="G21" s="4">
        <v>21</v>
      </c>
      <c r="H21" s="38">
        <f t="shared" si="2"/>
        <v>0.48837209302325579</v>
      </c>
      <c r="I21" s="4">
        <v>12</v>
      </c>
      <c r="J21" s="38">
        <f t="shared" si="3"/>
        <v>0.27906976744186046</v>
      </c>
      <c r="K21" s="4">
        <v>3</v>
      </c>
      <c r="L21" s="38">
        <f t="shared" si="4"/>
        <v>6.9767441860465115E-2</v>
      </c>
      <c r="M21" s="4">
        <v>1</v>
      </c>
      <c r="N21" s="38">
        <f t="shared" si="5"/>
        <v>2.3255813953488372E-2</v>
      </c>
      <c r="O21" s="4">
        <v>0</v>
      </c>
      <c r="P21" s="38">
        <f t="shared" si="6"/>
        <v>0</v>
      </c>
      <c r="Q21" s="16" t="s">
        <v>86</v>
      </c>
    </row>
    <row r="22" spans="1:17" ht="15.75" x14ac:dyDescent="0.15">
      <c r="A22" s="41" t="s">
        <v>72</v>
      </c>
      <c r="B22" s="42">
        <f>SUM(B16:B21)</f>
        <v>258</v>
      </c>
      <c r="C22" s="42">
        <f t="shared" ref="C22:O22" si="9">SUM(C16:C21)</f>
        <v>4</v>
      </c>
      <c r="D22" s="39">
        <f t="shared" si="0"/>
        <v>1.5503875968992248E-2</v>
      </c>
      <c r="E22" s="42">
        <f>SUM(E16:E21)</f>
        <v>55</v>
      </c>
      <c r="F22" s="39">
        <f t="shared" si="1"/>
        <v>0.2131782945736434</v>
      </c>
      <c r="G22" s="42">
        <f t="shared" si="9"/>
        <v>106</v>
      </c>
      <c r="H22" s="39">
        <f t="shared" si="2"/>
        <v>0.41085271317829458</v>
      </c>
      <c r="I22" s="42">
        <f t="shared" si="9"/>
        <v>56</v>
      </c>
      <c r="J22" s="39">
        <f t="shared" si="3"/>
        <v>0.21705426356589147</v>
      </c>
      <c r="K22" s="42">
        <f t="shared" si="9"/>
        <v>32</v>
      </c>
      <c r="L22" s="39">
        <f t="shared" si="4"/>
        <v>0.12403100775193798</v>
      </c>
      <c r="M22" s="42">
        <f t="shared" si="9"/>
        <v>5</v>
      </c>
      <c r="N22" s="39">
        <f t="shared" si="5"/>
        <v>1.937984496124031E-2</v>
      </c>
      <c r="O22" s="42">
        <f t="shared" si="9"/>
        <v>0</v>
      </c>
      <c r="P22" s="39">
        <f t="shared" si="6"/>
        <v>0</v>
      </c>
      <c r="Q22" s="43">
        <v>4</v>
      </c>
    </row>
    <row r="23" spans="1:17" ht="15.75" x14ac:dyDescent="0.2">
      <c r="A23" s="2" t="s">
        <v>15</v>
      </c>
      <c r="B23" s="3">
        <v>44</v>
      </c>
      <c r="C23" s="4">
        <v>1</v>
      </c>
      <c r="D23" s="38">
        <f t="shared" si="0"/>
        <v>2.2727272727272728E-2</v>
      </c>
      <c r="E23" s="4">
        <v>13</v>
      </c>
      <c r="F23" s="38">
        <f t="shared" si="1"/>
        <v>0.29545454545454547</v>
      </c>
      <c r="G23" s="4">
        <v>12</v>
      </c>
      <c r="H23" s="38">
        <f t="shared" si="2"/>
        <v>0.27272727272727271</v>
      </c>
      <c r="I23" s="4">
        <v>14</v>
      </c>
      <c r="J23" s="38">
        <f t="shared" si="3"/>
        <v>0.31818181818181818</v>
      </c>
      <c r="K23" s="4">
        <v>3</v>
      </c>
      <c r="L23" s="38">
        <f t="shared" si="4"/>
        <v>6.8181818181818177E-2</v>
      </c>
      <c r="M23" s="4">
        <v>1</v>
      </c>
      <c r="N23" s="38">
        <f t="shared" si="5"/>
        <v>2.2727272727272728E-2</v>
      </c>
      <c r="O23" s="4">
        <v>0</v>
      </c>
      <c r="P23" s="38">
        <f t="shared" si="6"/>
        <v>0</v>
      </c>
      <c r="Q23" s="31" t="s">
        <v>95</v>
      </c>
    </row>
    <row r="24" spans="1:17" ht="15.75" x14ac:dyDescent="0.15">
      <c r="A24" s="2" t="s">
        <v>16</v>
      </c>
      <c r="B24" s="3">
        <v>43</v>
      </c>
      <c r="C24" s="4">
        <v>0</v>
      </c>
      <c r="D24" s="38">
        <f t="shared" si="0"/>
        <v>0</v>
      </c>
      <c r="E24" s="4">
        <v>11</v>
      </c>
      <c r="F24" s="38">
        <f t="shared" si="1"/>
        <v>0.2558139534883721</v>
      </c>
      <c r="G24" s="4">
        <v>21</v>
      </c>
      <c r="H24" s="38">
        <f t="shared" si="2"/>
        <v>0.48837209302325579</v>
      </c>
      <c r="I24" s="4">
        <v>8</v>
      </c>
      <c r="J24" s="38">
        <f t="shared" si="3"/>
        <v>0.18604651162790697</v>
      </c>
      <c r="K24" s="4">
        <v>2</v>
      </c>
      <c r="L24" s="38">
        <f t="shared" si="4"/>
        <v>4.6511627906976744E-2</v>
      </c>
      <c r="M24" s="4">
        <v>1</v>
      </c>
      <c r="N24" s="38">
        <f t="shared" si="5"/>
        <v>2.3255813953488372E-2</v>
      </c>
      <c r="O24" s="4">
        <v>0</v>
      </c>
      <c r="P24" s="38">
        <f t="shared" si="6"/>
        <v>0</v>
      </c>
      <c r="Q24" s="17"/>
    </row>
    <row r="25" spans="1:17" ht="15.75" x14ac:dyDescent="0.15">
      <c r="A25" s="2" t="s">
        <v>17</v>
      </c>
      <c r="B25" s="3">
        <v>44</v>
      </c>
      <c r="C25" s="4">
        <v>0</v>
      </c>
      <c r="D25" s="38">
        <f t="shared" si="0"/>
        <v>0</v>
      </c>
      <c r="E25" s="4">
        <v>9</v>
      </c>
      <c r="F25" s="38">
        <f t="shared" si="1"/>
        <v>0.20454545454545456</v>
      </c>
      <c r="G25" s="4">
        <v>19</v>
      </c>
      <c r="H25" s="38">
        <f t="shared" si="2"/>
        <v>0.43181818181818182</v>
      </c>
      <c r="I25" s="4">
        <v>14</v>
      </c>
      <c r="J25" s="38">
        <f t="shared" si="3"/>
        <v>0.31818181818181818</v>
      </c>
      <c r="K25" s="4">
        <v>2</v>
      </c>
      <c r="L25" s="38">
        <f t="shared" si="4"/>
        <v>4.5454545454545456E-2</v>
      </c>
      <c r="M25" s="4">
        <v>0</v>
      </c>
      <c r="N25" s="38">
        <f t="shared" si="5"/>
        <v>0</v>
      </c>
      <c r="O25" s="4">
        <v>0</v>
      </c>
      <c r="P25" s="38">
        <f t="shared" si="6"/>
        <v>0</v>
      </c>
      <c r="Q25" s="5"/>
    </row>
    <row r="26" spans="1:17" ht="15.75" x14ac:dyDescent="0.15">
      <c r="A26" s="2" t="s">
        <v>18</v>
      </c>
      <c r="B26" s="3">
        <v>44</v>
      </c>
      <c r="C26" s="4">
        <v>1</v>
      </c>
      <c r="D26" s="38">
        <f t="shared" si="0"/>
        <v>2.2727272727272728E-2</v>
      </c>
      <c r="E26" s="4">
        <v>13</v>
      </c>
      <c r="F26" s="38">
        <f t="shared" si="1"/>
        <v>0.29545454545454547</v>
      </c>
      <c r="G26" s="4">
        <v>21</v>
      </c>
      <c r="H26" s="38">
        <f t="shared" si="2"/>
        <v>0.47727272727272729</v>
      </c>
      <c r="I26" s="4">
        <v>5</v>
      </c>
      <c r="J26" s="38">
        <f t="shared" si="3"/>
        <v>0.11363636363636363</v>
      </c>
      <c r="K26" s="4">
        <v>3</v>
      </c>
      <c r="L26" s="38">
        <f t="shared" si="4"/>
        <v>6.8181818181818177E-2</v>
      </c>
      <c r="M26" s="4">
        <v>1</v>
      </c>
      <c r="N26" s="38">
        <f t="shared" si="5"/>
        <v>2.2727272727272728E-2</v>
      </c>
      <c r="O26" s="4">
        <v>0</v>
      </c>
      <c r="P26" s="38">
        <f t="shared" si="6"/>
        <v>0</v>
      </c>
      <c r="Q26" s="18"/>
    </row>
    <row r="27" spans="1:17" ht="15.75" x14ac:dyDescent="0.2">
      <c r="A27" s="2" t="s">
        <v>19</v>
      </c>
      <c r="B27" s="3">
        <v>43</v>
      </c>
      <c r="C27" s="4">
        <v>1</v>
      </c>
      <c r="D27" s="38">
        <f t="shared" si="0"/>
        <v>2.3255813953488372E-2</v>
      </c>
      <c r="E27" s="4">
        <v>14</v>
      </c>
      <c r="F27" s="38">
        <f t="shared" si="1"/>
        <v>0.32558139534883723</v>
      </c>
      <c r="G27" s="4">
        <v>18</v>
      </c>
      <c r="H27" s="38">
        <f t="shared" si="2"/>
        <v>0.41860465116279072</v>
      </c>
      <c r="I27" s="4">
        <v>8</v>
      </c>
      <c r="J27" s="38">
        <f t="shared" si="3"/>
        <v>0.18604651162790697</v>
      </c>
      <c r="K27" s="4">
        <v>1</v>
      </c>
      <c r="L27" s="38">
        <f t="shared" si="4"/>
        <v>2.3255813953488372E-2</v>
      </c>
      <c r="M27" s="4">
        <v>1</v>
      </c>
      <c r="N27" s="38">
        <f t="shared" si="5"/>
        <v>2.3255813953488372E-2</v>
      </c>
      <c r="O27" s="4">
        <v>0</v>
      </c>
      <c r="P27" s="38">
        <f t="shared" si="6"/>
        <v>0</v>
      </c>
      <c r="Q27" s="16" t="s">
        <v>87</v>
      </c>
    </row>
    <row r="28" spans="1:17" ht="25.5" x14ac:dyDescent="0.2">
      <c r="A28" s="2" t="s">
        <v>20</v>
      </c>
      <c r="B28" s="3">
        <v>44</v>
      </c>
      <c r="C28" s="4">
        <v>5</v>
      </c>
      <c r="D28" s="38">
        <f t="shared" si="0"/>
        <v>0.11363636363636363</v>
      </c>
      <c r="E28" s="4">
        <v>14</v>
      </c>
      <c r="F28" s="38">
        <f t="shared" si="1"/>
        <v>0.31818181818181818</v>
      </c>
      <c r="G28" s="4">
        <v>13</v>
      </c>
      <c r="H28" s="38">
        <f t="shared" si="2"/>
        <v>0.29545454545454547</v>
      </c>
      <c r="I28" s="4">
        <v>7</v>
      </c>
      <c r="J28" s="38">
        <f t="shared" si="3"/>
        <v>0.15909090909090909</v>
      </c>
      <c r="K28" s="4">
        <v>1</v>
      </c>
      <c r="L28" s="38">
        <f t="shared" si="4"/>
        <v>2.2727272727272728E-2</v>
      </c>
      <c r="M28" s="4">
        <v>4</v>
      </c>
      <c r="N28" s="38">
        <f t="shared" si="5"/>
        <v>9.0909090909090912E-2</v>
      </c>
      <c r="O28" s="4">
        <v>0</v>
      </c>
      <c r="P28" s="38">
        <f t="shared" si="6"/>
        <v>0</v>
      </c>
      <c r="Q28" s="28" t="s">
        <v>96</v>
      </c>
    </row>
    <row r="29" spans="1:17" ht="15.75" x14ac:dyDescent="0.15">
      <c r="A29" s="2" t="s">
        <v>21</v>
      </c>
      <c r="B29" s="3">
        <v>43</v>
      </c>
      <c r="C29" s="4">
        <v>0</v>
      </c>
      <c r="D29" s="38">
        <f t="shared" si="0"/>
        <v>0</v>
      </c>
      <c r="E29" s="4">
        <v>10</v>
      </c>
      <c r="F29" s="38">
        <f t="shared" si="1"/>
        <v>0.23255813953488372</v>
      </c>
      <c r="G29" s="4">
        <v>19</v>
      </c>
      <c r="H29" s="38">
        <f t="shared" si="2"/>
        <v>0.44186046511627908</v>
      </c>
      <c r="I29" s="4">
        <v>9</v>
      </c>
      <c r="J29" s="38">
        <f t="shared" si="3"/>
        <v>0.20930232558139536</v>
      </c>
      <c r="K29" s="4">
        <v>5</v>
      </c>
      <c r="L29" s="38">
        <f t="shared" si="4"/>
        <v>0.11627906976744186</v>
      </c>
      <c r="M29" s="4">
        <v>0</v>
      </c>
      <c r="N29" s="38">
        <f t="shared" si="5"/>
        <v>0</v>
      </c>
      <c r="O29" s="4">
        <v>0</v>
      </c>
      <c r="P29" s="38">
        <f t="shared" si="6"/>
        <v>0</v>
      </c>
      <c r="Q29" s="5"/>
    </row>
    <row r="30" spans="1:17" ht="15.75" x14ac:dyDescent="0.15">
      <c r="A30" s="2" t="s">
        <v>22</v>
      </c>
      <c r="B30" s="3">
        <v>43</v>
      </c>
      <c r="C30" s="4">
        <v>2</v>
      </c>
      <c r="D30" s="38">
        <f t="shared" si="0"/>
        <v>4.6511627906976744E-2</v>
      </c>
      <c r="E30" s="4">
        <v>12</v>
      </c>
      <c r="F30" s="38">
        <f t="shared" si="1"/>
        <v>0.27906976744186046</v>
      </c>
      <c r="G30" s="4">
        <v>20</v>
      </c>
      <c r="H30" s="38">
        <f t="shared" si="2"/>
        <v>0.46511627906976744</v>
      </c>
      <c r="I30" s="4">
        <v>8</v>
      </c>
      <c r="J30" s="38">
        <f t="shared" si="3"/>
        <v>0.18604651162790697</v>
      </c>
      <c r="K30" s="4">
        <v>1</v>
      </c>
      <c r="L30" s="38">
        <f t="shared" si="4"/>
        <v>2.3255813953488372E-2</v>
      </c>
      <c r="M30" s="4">
        <v>0</v>
      </c>
      <c r="N30" s="38">
        <f t="shared" si="5"/>
        <v>0</v>
      </c>
      <c r="O30" s="4">
        <v>0</v>
      </c>
      <c r="P30" s="38">
        <f t="shared" si="6"/>
        <v>0</v>
      </c>
      <c r="Q30" s="5"/>
    </row>
    <row r="31" spans="1:17" ht="15.75" x14ac:dyDescent="0.15">
      <c r="A31" s="41" t="s">
        <v>73</v>
      </c>
      <c r="B31" s="42">
        <f>SUM(B23:B30)</f>
        <v>348</v>
      </c>
      <c r="C31" s="42">
        <f t="shared" ref="C31:O31" si="10">SUM(C23:C30)</f>
        <v>10</v>
      </c>
      <c r="D31" s="39">
        <f t="shared" si="0"/>
        <v>2.8735632183908046E-2</v>
      </c>
      <c r="E31" s="42">
        <f t="shared" si="10"/>
        <v>96</v>
      </c>
      <c r="F31" s="39">
        <f t="shared" si="1"/>
        <v>0.27586206896551724</v>
      </c>
      <c r="G31" s="42">
        <f t="shared" si="10"/>
        <v>143</v>
      </c>
      <c r="H31" s="39">
        <f t="shared" si="2"/>
        <v>0.41091954022988508</v>
      </c>
      <c r="I31" s="42">
        <f t="shared" si="10"/>
        <v>73</v>
      </c>
      <c r="J31" s="39">
        <f t="shared" si="3"/>
        <v>0.20977011494252873</v>
      </c>
      <c r="K31" s="42">
        <f t="shared" si="10"/>
        <v>18</v>
      </c>
      <c r="L31" s="39">
        <f t="shared" si="4"/>
        <v>5.1724137931034482E-2</v>
      </c>
      <c r="M31" s="42">
        <f t="shared" si="10"/>
        <v>8</v>
      </c>
      <c r="N31" s="39">
        <f t="shared" si="5"/>
        <v>2.2988505747126436E-2</v>
      </c>
      <c r="O31" s="42">
        <f t="shared" si="10"/>
        <v>0</v>
      </c>
      <c r="P31" s="39">
        <f t="shared" si="6"/>
        <v>0</v>
      </c>
      <c r="Q31" s="43">
        <v>4</v>
      </c>
    </row>
    <row r="32" spans="1:17" ht="15.75" x14ac:dyDescent="0.15">
      <c r="A32" s="7" t="s">
        <v>74</v>
      </c>
      <c r="B32" s="8">
        <f>B31+B22+B15+B9</f>
        <v>1013</v>
      </c>
      <c r="C32" s="8">
        <f t="shared" ref="C32:Q32" si="11">C31+C22+C15+C9</f>
        <v>21</v>
      </c>
      <c r="D32" s="45">
        <f t="shared" si="0"/>
        <v>2.0730503455083909E-2</v>
      </c>
      <c r="E32" s="8">
        <f t="shared" si="11"/>
        <v>245</v>
      </c>
      <c r="F32" s="45">
        <f t="shared" si="1"/>
        <v>0.2418558736426456</v>
      </c>
      <c r="G32" s="8">
        <f t="shared" si="11"/>
        <v>402</v>
      </c>
      <c r="H32" s="45">
        <f t="shared" si="2"/>
        <v>0.39684106614017767</v>
      </c>
      <c r="I32" s="8">
        <f t="shared" si="11"/>
        <v>224</v>
      </c>
      <c r="J32" s="45">
        <f t="shared" si="3"/>
        <v>0.2211253701875617</v>
      </c>
      <c r="K32" s="8">
        <f t="shared" si="11"/>
        <v>99</v>
      </c>
      <c r="L32" s="45">
        <f t="shared" si="4"/>
        <v>9.7729516288252716E-2</v>
      </c>
      <c r="M32" s="8">
        <f t="shared" si="11"/>
        <v>21</v>
      </c>
      <c r="N32" s="45">
        <f t="shared" si="5"/>
        <v>2.0730503455083909E-2</v>
      </c>
      <c r="O32" s="8">
        <f t="shared" si="11"/>
        <v>1</v>
      </c>
      <c r="P32" s="45">
        <f t="shared" si="6"/>
        <v>9.871668311944718E-4</v>
      </c>
      <c r="Q32" s="8">
        <f t="shared" si="11"/>
        <v>12</v>
      </c>
    </row>
    <row r="33" spans="1:17" ht="25.5" x14ac:dyDescent="0.2">
      <c r="A33" s="2" t="s">
        <v>23</v>
      </c>
      <c r="B33" s="3">
        <v>40</v>
      </c>
      <c r="C33" s="4">
        <v>0</v>
      </c>
      <c r="D33" s="38">
        <f t="shared" si="0"/>
        <v>0</v>
      </c>
      <c r="E33" s="4">
        <v>4</v>
      </c>
      <c r="F33" s="38">
        <f t="shared" si="1"/>
        <v>0.1</v>
      </c>
      <c r="G33" s="4">
        <v>14</v>
      </c>
      <c r="H33" s="38">
        <f t="shared" si="2"/>
        <v>0.35</v>
      </c>
      <c r="I33" s="4">
        <v>12</v>
      </c>
      <c r="J33" s="38">
        <f t="shared" si="3"/>
        <v>0.3</v>
      </c>
      <c r="K33" s="4">
        <v>5</v>
      </c>
      <c r="L33" s="38">
        <f t="shared" si="4"/>
        <v>0.125</v>
      </c>
      <c r="M33" s="4">
        <v>4</v>
      </c>
      <c r="N33" s="38">
        <f t="shared" si="5"/>
        <v>0.1</v>
      </c>
      <c r="O33" s="4">
        <v>1</v>
      </c>
      <c r="P33" s="38">
        <f t="shared" si="6"/>
        <v>2.5000000000000001E-2</v>
      </c>
      <c r="Q33" s="29" t="s">
        <v>97</v>
      </c>
    </row>
    <row r="34" spans="1:17" ht="24" x14ac:dyDescent="0.15">
      <c r="A34" s="9" t="s">
        <v>124</v>
      </c>
      <c r="B34" s="10">
        <f>B32+B33</f>
        <v>1053</v>
      </c>
      <c r="C34" s="10">
        <f t="shared" ref="C34:O34" si="12">C32+C33</f>
        <v>21</v>
      </c>
      <c r="D34" s="40">
        <f t="shared" si="0"/>
        <v>1.9943019943019943E-2</v>
      </c>
      <c r="E34" s="10">
        <f t="shared" si="12"/>
        <v>249</v>
      </c>
      <c r="F34" s="40">
        <f t="shared" si="1"/>
        <v>0.23646723646723647</v>
      </c>
      <c r="G34" s="10">
        <f t="shared" si="12"/>
        <v>416</v>
      </c>
      <c r="H34" s="40">
        <f t="shared" si="2"/>
        <v>0.39506172839506171</v>
      </c>
      <c r="I34" s="10">
        <f t="shared" si="12"/>
        <v>236</v>
      </c>
      <c r="J34" s="40">
        <f t="shared" si="3"/>
        <v>0.22412155745489079</v>
      </c>
      <c r="K34" s="10">
        <f t="shared" si="12"/>
        <v>104</v>
      </c>
      <c r="L34" s="40">
        <f t="shared" si="4"/>
        <v>9.8765432098765427E-2</v>
      </c>
      <c r="M34" s="10">
        <f t="shared" si="12"/>
        <v>25</v>
      </c>
      <c r="N34" s="40">
        <f t="shared" si="5"/>
        <v>2.3741690408357077E-2</v>
      </c>
      <c r="O34" s="10">
        <f t="shared" si="12"/>
        <v>2</v>
      </c>
      <c r="P34" s="40">
        <f t="shared" si="6"/>
        <v>1.8993352326685661E-3</v>
      </c>
      <c r="Q34" s="25">
        <v>14</v>
      </c>
    </row>
  </sheetData>
  <mergeCells count="11">
    <mergeCell ref="O2:P2"/>
    <mergeCell ref="A1:Q1"/>
    <mergeCell ref="Q2:Q3"/>
    <mergeCell ref="A2:A3"/>
    <mergeCell ref="B2:B3"/>
    <mergeCell ref="C2:D2"/>
    <mergeCell ref="E2:F2"/>
    <mergeCell ref="G2:H2"/>
    <mergeCell ref="I2:J2"/>
    <mergeCell ref="K2:L2"/>
    <mergeCell ref="M2:N2"/>
  </mergeCells>
  <phoneticPr fontId="1" type="noConversion"/>
  <pageMargins left="0.7" right="0.7" top="0.75" bottom="0.75" header="0.3" footer="0.3"/>
  <pageSetup paperSize="9" scale="56" fitToHeight="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orkbookViewId="0">
      <selection sqref="A1:Q1"/>
    </sheetView>
  </sheetViews>
  <sheetFormatPr defaultRowHeight="13.5" x14ac:dyDescent="0.15"/>
  <cols>
    <col min="1" max="1" width="17.25" customWidth="1"/>
    <col min="4" max="4" width="10.125" customWidth="1"/>
    <col min="5" max="5" width="12.75" customWidth="1"/>
    <col min="6" max="6" width="13.5" customWidth="1"/>
    <col min="7" max="8" width="12.375" customWidth="1"/>
    <col min="9" max="10" width="12.125" customWidth="1"/>
    <col min="11" max="12" width="13.125" customWidth="1"/>
    <col min="14" max="14" width="12.875" customWidth="1"/>
    <col min="17" max="17" width="28.875" customWidth="1"/>
  </cols>
  <sheetData>
    <row r="1" spans="1:17" ht="27" x14ac:dyDescent="0.15">
      <c r="A1" s="56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15">
      <c r="A2" s="52" t="s">
        <v>60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116</v>
      </c>
    </row>
    <row r="3" spans="1:17" x14ac:dyDescent="0.15">
      <c r="A3" s="53"/>
      <c r="B3" s="53"/>
      <c r="C3" s="37" t="s">
        <v>115</v>
      </c>
      <c r="D3" s="37" t="s">
        <v>113</v>
      </c>
      <c r="E3" s="37" t="s">
        <v>115</v>
      </c>
      <c r="F3" s="37" t="s">
        <v>113</v>
      </c>
      <c r="G3" s="37" t="s">
        <v>115</v>
      </c>
      <c r="H3" s="37" t="s">
        <v>113</v>
      </c>
      <c r="I3" s="37" t="s">
        <v>115</v>
      </c>
      <c r="J3" s="37" t="s">
        <v>113</v>
      </c>
      <c r="K3" s="37" t="s">
        <v>115</v>
      </c>
      <c r="L3" s="37" t="s">
        <v>113</v>
      </c>
      <c r="M3" s="37" t="s">
        <v>115</v>
      </c>
      <c r="N3" s="37" t="s">
        <v>113</v>
      </c>
      <c r="O3" s="37" t="s">
        <v>115</v>
      </c>
      <c r="P3" s="37" t="s">
        <v>113</v>
      </c>
      <c r="Q3" s="50"/>
    </row>
    <row r="4" spans="1:17" ht="15.75" x14ac:dyDescent="0.15">
      <c r="A4" s="2" t="s">
        <v>24</v>
      </c>
      <c r="B4" s="3">
        <v>35</v>
      </c>
      <c r="C4" s="4">
        <v>0</v>
      </c>
      <c r="D4" s="38">
        <f t="shared" ref="D4:D13" si="0">C4/B4</f>
        <v>0</v>
      </c>
      <c r="E4" s="4">
        <v>13</v>
      </c>
      <c r="F4" s="38">
        <f t="shared" ref="F4:F13" si="1">E4/B4</f>
        <v>0.37142857142857144</v>
      </c>
      <c r="G4" s="4">
        <v>13</v>
      </c>
      <c r="H4" s="38">
        <f t="shared" ref="H4:H13" si="2">G4/B4</f>
        <v>0.37142857142857144</v>
      </c>
      <c r="I4" s="4">
        <v>3</v>
      </c>
      <c r="J4" s="38">
        <f t="shared" ref="J4:J13" si="3">I4/B4</f>
        <v>8.5714285714285715E-2</v>
      </c>
      <c r="K4" s="4">
        <v>5</v>
      </c>
      <c r="L4" s="38">
        <f t="shared" ref="L4:L13" si="4">K4/B4</f>
        <v>0.14285714285714285</v>
      </c>
      <c r="M4" s="4">
        <v>1</v>
      </c>
      <c r="N4" s="38">
        <f t="shared" ref="N4:N13" si="5">M4/B4</f>
        <v>2.8571428571428571E-2</v>
      </c>
      <c r="O4" s="4">
        <v>0</v>
      </c>
      <c r="P4" s="38">
        <f t="shared" ref="P4:P13" si="6">O4/B4</f>
        <v>0</v>
      </c>
      <c r="Q4" s="24"/>
    </row>
    <row r="5" spans="1:17" ht="15.75" x14ac:dyDescent="0.15">
      <c r="A5" s="2" t="s">
        <v>25</v>
      </c>
      <c r="B5" s="3">
        <v>37</v>
      </c>
      <c r="C5" s="4">
        <v>0</v>
      </c>
      <c r="D5" s="38">
        <f t="shared" si="0"/>
        <v>0</v>
      </c>
      <c r="E5" s="4">
        <v>5</v>
      </c>
      <c r="F5" s="38">
        <f t="shared" si="1"/>
        <v>0.13513513513513514</v>
      </c>
      <c r="G5" s="4">
        <v>9</v>
      </c>
      <c r="H5" s="38">
        <f t="shared" si="2"/>
        <v>0.24324324324324326</v>
      </c>
      <c r="I5" s="4">
        <v>16</v>
      </c>
      <c r="J5" s="38">
        <f t="shared" si="3"/>
        <v>0.43243243243243246</v>
      </c>
      <c r="K5" s="4">
        <v>6</v>
      </c>
      <c r="L5" s="38">
        <f t="shared" si="4"/>
        <v>0.16216216216216217</v>
      </c>
      <c r="M5" s="4">
        <v>1</v>
      </c>
      <c r="N5" s="38">
        <f t="shared" si="5"/>
        <v>2.7027027027027029E-2</v>
      </c>
      <c r="O5" s="4">
        <v>0</v>
      </c>
      <c r="P5" s="38">
        <f t="shared" si="6"/>
        <v>0</v>
      </c>
      <c r="Q5" s="19"/>
    </row>
    <row r="6" spans="1:17" ht="72" x14ac:dyDescent="0.15">
      <c r="A6" s="2" t="s">
        <v>26</v>
      </c>
      <c r="B6" s="3">
        <v>45</v>
      </c>
      <c r="C6" s="4">
        <v>2</v>
      </c>
      <c r="D6" s="38">
        <f t="shared" si="0"/>
        <v>4.4444444444444446E-2</v>
      </c>
      <c r="E6" s="4">
        <v>8</v>
      </c>
      <c r="F6" s="38">
        <f t="shared" si="1"/>
        <v>0.17777777777777778</v>
      </c>
      <c r="G6" s="4">
        <v>12</v>
      </c>
      <c r="H6" s="38">
        <f t="shared" si="2"/>
        <v>0.26666666666666666</v>
      </c>
      <c r="I6" s="4">
        <v>10</v>
      </c>
      <c r="J6" s="38">
        <f t="shared" si="3"/>
        <v>0.22222222222222221</v>
      </c>
      <c r="K6" s="4">
        <v>4</v>
      </c>
      <c r="L6" s="38">
        <f t="shared" si="4"/>
        <v>8.8888888888888892E-2</v>
      </c>
      <c r="M6" s="4">
        <v>8</v>
      </c>
      <c r="N6" s="38">
        <f t="shared" si="5"/>
        <v>0.17777777777777778</v>
      </c>
      <c r="O6" s="4">
        <v>1</v>
      </c>
      <c r="P6" s="38">
        <f t="shared" si="6"/>
        <v>2.2222222222222223E-2</v>
      </c>
      <c r="Q6" s="20" t="s">
        <v>105</v>
      </c>
    </row>
    <row r="7" spans="1:17" ht="48" x14ac:dyDescent="0.15">
      <c r="A7" s="2" t="s">
        <v>27</v>
      </c>
      <c r="B7" s="3">
        <v>43</v>
      </c>
      <c r="C7" s="4">
        <v>0</v>
      </c>
      <c r="D7" s="38">
        <f t="shared" si="0"/>
        <v>0</v>
      </c>
      <c r="E7" s="4">
        <v>6</v>
      </c>
      <c r="F7" s="38">
        <f t="shared" si="1"/>
        <v>0.13953488372093023</v>
      </c>
      <c r="G7" s="4">
        <v>16</v>
      </c>
      <c r="H7" s="38">
        <f t="shared" si="2"/>
        <v>0.37209302325581395</v>
      </c>
      <c r="I7" s="4">
        <v>11</v>
      </c>
      <c r="J7" s="38">
        <f t="shared" si="3"/>
        <v>0.2558139534883721</v>
      </c>
      <c r="K7" s="4">
        <v>6</v>
      </c>
      <c r="L7" s="38">
        <f t="shared" si="4"/>
        <v>0.13953488372093023</v>
      </c>
      <c r="M7" s="4">
        <v>4</v>
      </c>
      <c r="N7" s="38">
        <f t="shared" si="5"/>
        <v>9.3023255813953487E-2</v>
      </c>
      <c r="O7" s="4">
        <v>0</v>
      </c>
      <c r="P7" s="38">
        <f t="shared" si="6"/>
        <v>0</v>
      </c>
      <c r="Q7" s="21" t="s">
        <v>106</v>
      </c>
    </row>
    <row r="8" spans="1:17" ht="15.75" x14ac:dyDescent="0.15">
      <c r="A8" s="2" t="s">
        <v>28</v>
      </c>
      <c r="B8" s="3">
        <v>46</v>
      </c>
      <c r="C8" s="4">
        <v>1</v>
      </c>
      <c r="D8" s="38">
        <f t="shared" si="0"/>
        <v>2.1739130434782608E-2</v>
      </c>
      <c r="E8" s="4">
        <v>4</v>
      </c>
      <c r="F8" s="38">
        <f t="shared" si="1"/>
        <v>8.6956521739130432E-2</v>
      </c>
      <c r="G8" s="4">
        <v>17</v>
      </c>
      <c r="H8" s="38">
        <f t="shared" si="2"/>
        <v>0.36956521739130432</v>
      </c>
      <c r="I8" s="4">
        <v>16</v>
      </c>
      <c r="J8" s="38">
        <f t="shared" si="3"/>
        <v>0.34782608695652173</v>
      </c>
      <c r="K8" s="4">
        <v>6</v>
      </c>
      <c r="L8" s="38">
        <f t="shared" si="4"/>
        <v>0.13043478260869565</v>
      </c>
      <c r="M8" s="4">
        <v>2</v>
      </c>
      <c r="N8" s="38">
        <f t="shared" si="5"/>
        <v>4.3478260869565216E-2</v>
      </c>
      <c r="O8" s="4">
        <v>0</v>
      </c>
      <c r="P8" s="38">
        <f t="shared" si="6"/>
        <v>0</v>
      </c>
      <c r="Q8" s="32" t="s">
        <v>107</v>
      </c>
    </row>
    <row r="9" spans="1:17" ht="15.75" x14ac:dyDescent="0.15">
      <c r="A9" s="2" t="s">
        <v>29</v>
      </c>
      <c r="B9" s="3">
        <v>47</v>
      </c>
      <c r="C9" s="4">
        <v>1</v>
      </c>
      <c r="D9" s="38">
        <f t="shared" si="0"/>
        <v>2.1276595744680851E-2</v>
      </c>
      <c r="E9" s="4">
        <v>9</v>
      </c>
      <c r="F9" s="38">
        <f t="shared" si="1"/>
        <v>0.19148936170212766</v>
      </c>
      <c r="G9" s="4">
        <v>16</v>
      </c>
      <c r="H9" s="38">
        <f t="shared" si="2"/>
        <v>0.34042553191489361</v>
      </c>
      <c r="I9" s="4">
        <v>14</v>
      </c>
      <c r="J9" s="38">
        <f t="shared" si="3"/>
        <v>0.2978723404255319</v>
      </c>
      <c r="K9" s="4">
        <v>6</v>
      </c>
      <c r="L9" s="38">
        <f t="shared" si="4"/>
        <v>0.1276595744680851</v>
      </c>
      <c r="M9" s="4">
        <v>1</v>
      </c>
      <c r="N9" s="38">
        <f t="shared" si="5"/>
        <v>2.1276595744680851E-2</v>
      </c>
      <c r="O9" s="4">
        <v>0</v>
      </c>
      <c r="P9" s="38">
        <f t="shared" si="6"/>
        <v>0</v>
      </c>
      <c r="Q9" s="19"/>
    </row>
    <row r="10" spans="1:17" ht="15.75" x14ac:dyDescent="0.15">
      <c r="A10" s="2" t="s">
        <v>30</v>
      </c>
      <c r="B10" s="3">
        <v>44</v>
      </c>
      <c r="C10" s="4">
        <v>1</v>
      </c>
      <c r="D10" s="38">
        <f t="shared" si="0"/>
        <v>2.2727272727272728E-2</v>
      </c>
      <c r="E10" s="4">
        <v>8</v>
      </c>
      <c r="F10" s="38">
        <f t="shared" si="1"/>
        <v>0.18181818181818182</v>
      </c>
      <c r="G10" s="4">
        <v>15</v>
      </c>
      <c r="H10" s="38">
        <f t="shared" si="2"/>
        <v>0.34090909090909088</v>
      </c>
      <c r="I10" s="4">
        <v>12</v>
      </c>
      <c r="J10" s="38">
        <f t="shared" si="3"/>
        <v>0.27272727272727271</v>
      </c>
      <c r="K10" s="4">
        <v>7</v>
      </c>
      <c r="L10" s="38">
        <f t="shared" si="4"/>
        <v>0.15909090909090909</v>
      </c>
      <c r="M10" s="4">
        <v>0</v>
      </c>
      <c r="N10" s="38">
        <f t="shared" si="5"/>
        <v>0</v>
      </c>
      <c r="O10" s="4">
        <v>1</v>
      </c>
      <c r="P10" s="38">
        <f t="shared" si="6"/>
        <v>2.2727272727272728E-2</v>
      </c>
      <c r="Q10" s="23" t="s">
        <v>98</v>
      </c>
    </row>
    <row r="11" spans="1:17" ht="15.75" x14ac:dyDescent="0.15">
      <c r="A11" s="7" t="s">
        <v>75</v>
      </c>
      <c r="B11" s="11">
        <f>SUM(B4:B10)</f>
        <v>297</v>
      </c>
      <c r="C11" s="11">
        <f>SUM(C4:C10)</f>
        <v>5</v>
      </c>
      <c r="D11" s="45">
        <f t="shared" si="0"/>
        <v>1.6835016835016835E-2</v>
      </c>
      <c r="E11" s="11">
        <f>SUM(E4:E10)</f>
        <v>53</v>
      </c>
      <c r="F11" s="45">
        <f t="shared" si="1"/>
        <v>0.17845117845117844</v>
      </c>
      <c r="G11" s="11">
        <f>SUM(G4:G10)</f>
        <v>98</v>
      </c>
      <c r="H11" s="45">
        <f t="shared" si="2"/>
        <v>0.32996632996632996</v>
      </c>
      <c r="I11" s="11">
        <f>SUM(I4:I10)</f>
        <v>82</v>
      </c>
      <c r="J11" s="45">
        <f t="shared" si="3"/>
        <v>0.27609427609427611</v>
      </c>
      <c r="K11" s="11">
        <f>SUM(K4:K10)</f>
        <v>40</v>
      </c>
      <c r="L11" s="45">
        <f t="shared" si="4"/>
        <v>0.13468013468013468</v>
      </c>
      <c r="M11" s="11">
        <f>SUM(M4:M10)</f>
        <v>17</v>
      </c>
      <c r="N11" s="45">
        <f t="shared" si="5"/>
        <v>5.7239057239057242E-2</v>
      </c>
      <c r="O11" s="11">
        <f>SUM(O4:O10)</f>
        <v>2</v>
      </c>
      <c r="P11" s="45">
        <f t="shared" si="6"/>
        <v>6.7340067340067337E-3</v>
      </c>
      <c r="Q11" s="12">
        <v>12</v>
      </c>
    </row>
    <row r="12" spans="1:17" ht="15.75" x14ac:dyDescent="0.15">
      <c r="A12" s="2" t="s">
        <v>31</v>
      </c>
      <c r="B12" s="3">
        <v>37</v>
      </c>
      <c r="C12" s="4">
        <v>2</v>
      </c>
      <c r="D12" s="38">
        <f t="shared" si="0"/>
        <v>5.4054054054054057E-2</v>
      </c>
      <c r="E12" s="4">
        <v>4</v>
      </c>
      <c r="F12" s="38">
        <f t="shared" si="1"/>
        <v>0.10810810810810811</v>
      </c>
      <c r="G12" s="4">
        <v>16</v>
      </c>
      <c r="H12" s="38">
        <f t="shared" si="2"/>
        <v>0.43243243243243246</v>
      </c>
      <c r="I12" s="4">
        <v>9</v>
      </c>
      <c r="J12" s="38">
        <f t="shared" si="3"/>
        <v>0.24324324324324326</v>
      </c>
      <c r="K12" s="4">
        <v>5</v>
      </c>
      <c r="L12" s="38">
        <f t="shared" si="4"/>
        <v>0.13513513513513514</v>
      </c>
      <c r="M12" s="4">
        <v>1</v>
      </c>
      <c r="N12" s="38">
        <f t="shared" si="5"/>
        <v>2.7027027027027029E-2</v>
      </c>
      <c r="O12" s="4">
        <v>0</v>
      </c>
      <c r="P12" s="38">
        <f t="shared" si="6"/>
        <v>0</v>
      </c>
      <c r="Q12" s="32" t="s">
        <v>99</v>
      </c>
    </row>
    <row r="13" spans="1:17" ht="24" x14ac:dyDescent="0.15">
      <c r="A13" s="9" t="s">
        <v>76</v>
      </c>
      <c r="B13" s="13">
        <f>B12+B11</f>
        <v>334</v>
      </c>
      <c r="C13" s="13">
        <f>C12+C11</f>
        <v>7</v>
      </c>
      <c r="D13" s="40">
        <f t="shared" si="0"/>
        <v>2.0958083832335328E-2</v>
      </c>
      <c r="E13" s="13">
        <f>E12+E11</f>
        <v>57</v>
      </c>
      <c r="F13" s="40">
        <f t="shared" si="1"/>
        <v>0.17065868263473055</v>
      </c>
      <c r="G13" s="13">
        <f>G12+G11</f>
        <v>114</v>
      </c>
      <c r="H13" s="40">
        <f t="shared" si="2"/>
        <v>0.3413173652694611</v>
      </c>
      <c r="I13" s="13">
        <f>I12+I11</f>
        <v>91</v>
      </c>
      <c r="J13" s="40">
        <f t="shared" si="3"/>
        <v>0.27245508982035926</v>
      </c>
      <c r="K13" s="13">
        <f>K12+K11</f>
        <v>45</v>
      </c>
      <c r="L13" s="40">
        <f t="shared" si="4"/>
        <v>0.1347305389221557</v>
      </c>
      <c r="M13" s="13">
        <f>M12+M11</f>
        <v>18</v>
      </c>
      <c r="N13" s="40">
        <f t="shared" si="5"/>
        <v>5.3892215568862277E-2</v>
      </c>
      <c r="O13" s="13">
        <f>O12+O11</f>
        <v>2</v>
      </c>
      <c r="P13" s="40">
        <f t="shared" si="6"/>
        <v>5.9880239520958087E-3</v>
      </c>
      <c r="Q13" s="26">
        <v>13</v>
      </c>
    </row>
  </sheetData>
  <mergeCells count="11">
    <mergeCell ref="K2:L2"/>
    <mergeCell ref="M2:N2"/>
    <mergeCell ref="O2:P2"/>
    <mergeCell ref="Q2:Q3"/>
    <mergeCell ref="A1:Q1"/>
    <mergeCell ref="A2:A3"/>
    <mergeCell ref="B2:B3"/>
    <mergeCell ref="C2:D2"/>
    <mergeCell ref="E2:F2"/>
    <mergeCell ref="G2:H2"/>
    <mergeCell ref="I2:J2"/>
  </mergeCells>
  <phoneticPr fontId="1" type="noConversion"/>
  <pageMargins left="0.7" right="0.7" top="0.75" bottom="0.75" header="0.3" footer="0.3"/>
  <pageSetup paperSize="9" scale="59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sqref="A1:Q1"/>
    </sheetView>
  </sheetViews>
  <sheetFormatPr defaultRowHeight="13.5" x14ac:dyDescent="0.15"/>
  <cols>
    <col min="1" max="1" width="17.375" customWidth="1"/>
    <col min="17" max="17" width="30.25" customWidth="1"/>
  </cols>
  <sheetData>
    <row r="1" spans="1:17" ht="27" x14ac:dyDescent="0.15">
      <c r="A1" s="56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15">
      <c r="A2" s="52" t="s">
        <v>60</v>
      </c>
      <c r="B2" s="52" t="s">
        <v>61</v>
      </c>
      <c r="C2" s="54" t="s">
        <v>62</v>
      </c>
      <c r="D2" s="55"/>
      <c r="E2" s="54" t="s">
        <v>63</v>
      </c>
      <c r="F2" s="55"/>
      <c r="G2" s="54" t="s">
        <v>64</v>
      </c>
      <c r="H2" s="55"/>
      <c r="I2" s="54" t="s">
        <v>65</v>
      </c>
      <c r="J2" s="55"/>
      <c r="K2" s="54" t="s">
        <v>66</v>
      </c>
      <c r="L2" s="55"/>
      <c r="M2" s="54" t="s">
        <v>67</v>
      </c>
      <c r="N2" s="55"/>
      <c r="O2" s="54" t="s">
        <v>68</v>
      </c>
      <c r="P2" s="55"/>
      <c r="Q2" s="49" t="s">
        <v>116</v>
      </c>
    </row>
    <row r="3" spans="1:17" x14ac:dyDescent="0.15">
      <c r="A3" s="53"/>
      <c r="B3" s="53"/>
      <c r="C3" s="37" t="s">
        <v>115</v>
      </c>
      <c r="D3" s="37" t="s">
        <v>113</v>
      </c>
      <c r="E3" s="37" t="s">
        <v>115</v>
      </c>
      <c r="F3" s="37" t="s">
        <v>113</v>
      </c>
      <c r="G3" s="37" t="s">
        <v>115</v>
      </c>
      <c r="H3" s="37" t="s">
        <v>113</v>
      </c>
      <c r="I3" s="37" t="s">
        <v>115</v>
      </c>
      <c r="J3" s="37" t="s">
        <v>113</v>
      </c>
      <c r="K3" s="37" t="s">
        <v>115</v>
      </c>
      <c r="L3" s="37" t="s">
        <v>113</v>
      </c>
      <c r="M3" s="37" t="s">
        <v>115</v>
      </c>
      <c r="N3" s="37" t="s">
        <v>113</v>
      </c>
      <c r="O3" s="37" t="s">
        <v>115</v>
      </c>
      <c r="P3" s="37" t="s">
        <v>113</v>
      </c>
      <c r="Q3" s="50"/>
    </row>
    <row r="4" spans="1:17" ht="15.75" x14ac:dyDescent="0.15">
      <c r="A4" s="2" t="s">
        <v>32</v>
      </c>
      <c r="B4" s="3">
        <v>40</v>
      </c>
      <c r="C4" s="4">
        <v>1</v>
      </c>
      <c r="D4" s="38">
        <f t="shared" ref="D4:D24" si="0">C4/B4</f>
        <v>2.5000000000000001E-2</v>
      </c>
      <c r="E4" s="4">
        <v>8</v>
      </c>
      <c r="F4" s="38">
        <f t="shared" ref="F4:F24" si="1">E4/B4</f>
        <v>0.2</v>
      </c>
      <c r="G4" s="4">
        <v>18</v>
      </c>
      <c r="H4" s="38">
        <f t="shared" ref="H4:H24" si="2">G4/B4</f>
        <v>0.45</v>
      </c>
      <c r="I4" s="4">
        <v>10</v>
      </c>
      <c r="J4" s="38">
        <f t="shared" ref="J4:J24" si="3">I4/B4</f>
        <v>0.25</v>
      </c>
      <c r="K4" s="4">
        <v>3</v>
      </c>
      <c r="L4" s="38">
        <f t="shared" ref="L4:L24" si="4">K4/B4</f>
        <v>7.4999999999999997E-2</v>
      </c>
      <c r="M4" s="4">
        <v>0</v>
      </c>
      <c r="N4" s="38">
        <f t="shared" ref="N4:N24" si="5">M4/B4</f>
        <v>0</v>
      </c>
      <c r="O4" s="4">
        <v>0</v>
      </c>
      <c r="P4" s="38">
        <f t="shared" ref="P4:P24" si="6">O4/B4</f>
        <v>0</v>
      </c>
      <c r="Q4" s="5"/>
    </row>
    <row r="5" spans="1:17" ht="15.75" x14ac:dyDescent="0.15">
      <c r="A5" s="2" t="s">
        <v>33</v>
      </c>
      <c r="B5" s="3">
        <v>39</v>
      </c>
      <c r="C5" s="4">
        <v>0</v>
      </c>
      <c r="D5" s="38">
        <f t="shared" si="0"/>
        <v>0</v>
      </c>
      <c r="E5" s="4">
        <v>17</v>
      </c>
      <c r="F5" s="38">
        <f t="shared" si="1"/>
        <v>0.4358974358974359</v>
      </c>
      <c r="G5" s="4">
        <v>11</v>
      </c>
      <c r="H5" s="38">
        <f t="shared" si="2"/>
        <v>0.28205128205128205</v>
      </c>
      <c r="I5" s="4">
        <v>8</v>
      </c>
      <c r="J5" s="38">
        <f t="shared" si="3"/>
        <v>0.20512820512820512</v>
      </c>
      <c r="K5" s="4">
        <v>2</v>
      </c>
      <c r="L5" s="38">
        <f t="shared" si="4"/>
        <v>5.128205128205128E-2</v>
      </c>
      <c r="M5" s="4">
        <v>1</v>
      </c>
      <c r="N5" s="38">
        <f t="shared" si="5"/>
        <v>2.564102564102564E-2</v>
      </c>
      <c r="O5" s="4">
        <v>0</v>
      </c>
      <c r="P5" s="38">
        <f t="shared" si="6"/>
        <v>0</v>
      </c>
      <c r="Q5" s="30"/>
    </row>
    <row r="6" spans="1:17" ht="15.75" x14ac:dyDescent="0.15">
      <c r="A6" s="2" t="s">
        <v>34</v>
      </c>
      <c r="B6" s="3">
        <v>33</v>
      </c>
      <c r="C6" s="4">
        <v>2</v>
      </c>
      <c r="D6" s="38">
        <f t="shared" si="0"/>
        <v>6.0606060606060608E-2</v>
      </c>
      <c r="E6" s="4">
        <v>7</v>
      </c>
      <c r="F6" s="38">
        <f t="shared" si="1"/>
        <v>0.21212121212121213</v>
      </c>
      <c r="G6" s="4">
        <v>14</v>
      </c>
      <c r="H6" s="38">
        <f t="shared" si="2"/>
        <v>0.42424242424242425</v>
      </c>
      <c r="I6" s="4">
        <v>8</v>
      </c>
      <c r="J6" s="38">
        <f t="shared" si="3"/>
        <v>0.24242424242424243</v>
      </c>
      <c r="K6" s="4">
        <v>2</v>
      </c>
      <c r="L6" s="38">
        <f t="shared" si="4"/>
        <v>6.0606060606060608E-2</v>
      </c>
      <c r="M6" s="4">
        <v>0</v>
      </c>
      <c r="N6" s="38">
        <f t="shared" si="5"/>
        <v>0</v>
      </c>
      <c r="O6" s="4">
        <v>0</v>
      </c>
      <c r="P6" s="38">
        <f t="shared" si="6"/>
        <v>0</v>
      </c>
      <c r="Q6" s="5"/>
    </row>
    <row r="7" spans="1:17" ht="15.75" x14ac:dyDescent="0.15">
      <c r="A7" s="2" t="s">
        <v>35</v>
      </c>
      <c r="B7" s="3">
        <v>39</v>
      </c>
      <c r="C7" s="4">
        <v>0</v>
      </c>
      <c r="D7" s="38">
        <f t="shared" si="0"/>
        <v>0</v>
      </c>
      <c r="E7" s="4">
        <v>4</v>
      </c>
      <c r="F7" s="38">
        <f t="shared" si="1"/>
        <v>0.10256410256410256</v>
      </c>
      <c r="G7" s="4">
        <v>14</v>
      </c>
      <c r="H7" s="38">
        <f t="shared" si="2"/>
        <v>0.35897435897435898</v>
      </c>
      <c r="I7" s="4">
        <v>11</v>
      </c>
      <c r="J7" s="38">
        <f t="shared" si="3"/>
        <v>0.28205128205128205</v>
      </c>
      <c r="K7" s="4">
        <v>7</v>
      </c>
      <c r="L7" s="38">
        <f t="shared" si="4"/>
        <v>0.17948717948717949</v>
      </c>
      <c r="M7" s="4">
        <v>3</v>
      </c>
      <c r="N7" s="38">
        <f t="shared" si="5"/>
        <v>7.6923076923076927E-2</v>
      </c>
      <c r="O7" s="4">
        <v>0</v>
      </c>
      <c r="P7" s="38">
        <f t="shared" si="6"/>
        <v>0</v>
      </c>
      <c r="Q7" s="19"/>
    </row>
    <row r="8" spans="1:17" ht="39" x14ac:dyDescent="0.15">
      <c r="A8" s="2" t="s">
        <v>36</v>
      </c>
      <c r="B8" s="3">
        <v>41</v>
      </c>
      <c r="C8" s="4">
        <v>0</v>
      </c>
      <c r="D8" s="38">
        <f t="shared" si="0"/>
        <v>0</v>
      </c>
      <c r="E8" s="4">
        <v>12</v>
      </c>
      <c r="F8" s="38">
        <f t="shared" si="1"/>
        <v>0.29268292682926828</v>
      </c>
      <c r="G8" s="4">
        <v>14</v>
      </c>
      <c r="H8" s="38">
        <f t="shared" si="2"/>
        <v>0.34146341463414637</v>
      </c>
      <c r="I8" s="4">
        <v>8</v>
      </c>
      <c r="J8" s="38">
        <f t="shared" si="3"/>
        <v>0.1951219512195122</v>
      </c>
      <c r="K8" s="4">
        <v>4</v>
      </c>
      <c r="L8" s="38">
        <f t="shared" si="4"/>
        <v>9.7560975609756101E-2</v>
      </c>
      <c r="M8" s="4">
        <v>2</v>
      </c>
      <c r="N8" s="38">
        <f t="shared" si="5"/>
        <v>4.878048780487805E-2</v>
      </c>
      <c r="O8" s="4">
        <v>1</v>
      </c>
      <c r="P8" s="38">
        <f t="shared" si="6"/>
        <v>2.4390243902439025E-2</v>
      </c>
      <c r="Q8" s="23" t="s">
        <v>108</v>
      </c>
    </row>
    <row r="9" spans="1:17" ht="15.75" x14ac:dyDescent="0.15">
      <c r="A9" s="2" t="s">
        <v>37</v>
      </c>
      <c r="B9" s="3">
        <v>41</v>
      </c>
      <c r="C9" s="4">
        <v>0</v>
      </c>
      <c r="D9" s="38">
        <f t="shared" si="0"/>
        <v>0</v>
      </c>
      <c r="E9" s="4">
        <v>6</v>
      </c>
      <c r="F9" s="38">
        <f t="shared" si="1"/>
        <v>0.14634146341463414</v>
      </c>
      <c r="G9" s="4">
        <v>18</v>
      </c>
      <c r="H9" s="38">
        <f t="shared" si="2"/>
        <v>0.43902439024390244</v>
      </c>
      <c r="I9" s="4">
        <v>11</v>
      </c>
      <c r="J9" s="38">
        <f t="shared" si="3"/>
        <v>0.26829268292682928</v>
      </c>
      <c r="K9" s="4">
        <v>3</v>
      </c>
      <c r="L9" s="38">
        <f t="shared" si="4"/>
        <v>7.3170731707317069E-2</v>
      </c>
      <c r="M9" s="4">
        <v>3</v>
      </c>
      <c r="N9" s="38">
        <f t="shared" si="5"/>
        <v>7.3170731707317069E-2</v>
      </c>
      <c r="O9" s="4">
        <v>0</v>
      </c>
      <c r="P9" s="38">
        <f t="shared" si="6"/>
        <v>0</v>
      </c>
      <c r="Q9" s="23" t="s">
        <v>88</v>
      </c>
    </row>
    <row r="10" spans="1:17" ht="40.5" x14ac:dyDescent="0.15">
      <c r="A10" s="2" t="s">
        <v>38</v>
      </c>
      <c r="B10" s="3">
        <v>39</v>
      </c>
      <c r="C10" s="4">
        <v>2</v>
      </c>
      <c r="D10" s="38">
        <f t="shared" si="0"/>
        <v>5.128205128205128E-2</v>
      </c>
      <c r="E10" s="4">
        <v>7</v>
      </c>
      <c r="F10" s="38">
        <f t="shared" si="1"/>
        <v>0.17948717948717949</v>
      </c>
      <c r="G10" s="4">
        <v>7</v>
      </c>
      <c r="H10" s="38">
        <f t="shared" si="2"/>
        <v>0.17948717948717949</v>
      </c>
      <c r="I10" s="4">
        <v>13</v>
      </c>
      <c r="J10" s="38">
        <f t="shared" si="3"/>
        <v>0.33333333333333331</v>
      </c>
      <c r="K10" s="4">
        <v>7</v>
      </c>
      <c r="L10" s="38">
        <f t="shared" si="4"/>
        <v>0.17948717948717949</v>
      </c>
      <c r="M10" s="4">
        <v>2</v>
      </c>
      <c r="N10" s="38">
        <f t="shared" si="5"/>
        <v>5.128205128205128E-2</v>
      </c>
      <c r="O10" s="4">
        <v>1</v>
      </c>
      <c r="P10" s="38">
        <f t="shared" si="6"/>
        <v>2.564102564102564E-2</v>
      </c>
      <c r="Q10" s="23" t="s">
        <v>100</v>
      </c>
    </row>
    <row r="11" spans="1:17" ht="24" customHeight="1" x14ac:dyDescent="0.15">
      <c r="A11" s="7" t="s">
        <v>77</v>
      </c>
      <c r="B11" s="8">
        <f>SUM(B4:B10)</f>
        <v>272</v>
      </c>
      <c r="C11" s="8">
        <f>SUM(C4:C10)</f>
        <v>5</v>
      </c>
      <c r="D11" s="45">
        <f t="shared" si="0"/>
        <v>1.8382352941176471E-2</v>
      </c>
      <c r="E11" s="8">
        <f>SUM(E4:E10)</f>
        <v>61</v>
      </c>
      <c r="F11" s="45">
        <f t="shared" si="1"/>
        <v>0.22426470588235295</v>
      </c>
      <c r="G11" s="8">
        <f>SUM(G4:G10)</f>
        <v>96</v>
      </c>
      <c r="H11" s="45">
        <f t="shared" si="2"/>
        <v>0.35294117647058826</v>
      </c>
      <c r="I11" s="8">
        <f>SUM(I4:I10)</f>
        <v>69</v>
      </c>
      <c r="J11" s="45">
        <f t="shared" si="3"/>
        <v>0.25367647058823528</v>
      </c>
      <c r="K11" s="8">
        <f>SUM(K4:K10)</f>
        <v>28</v>
      </c>
      <c r="L11" s="45">
        <f t="shared" si="4"/>
        <v>0.10294117647058823</v>
      </c>
      <c r="M11" s="8">
        <f>SUM(M4:M10)</f>
        <v>11</v>
      </c>
      <c r="N11" s="45">
        <f t="shared" si="5"/>
        <v>4.0441176470588237E-2</v>
      </c>
      <c r="O11" s="8">
        <f>SUM(O4:O10)</f>
        <v>2</v>
      </c>
      <c r="P11" s="45">
        <f t="shared" si="6"/>
        <v>7.3529411764705881E-3</v>
      </c>
      <c r="Q11" s="12">
        <v>7</v>
      </c>
    </row>
    <row r="12" spans="1:17" ht="15.75" x14ac:dyDescent="0.2">
      <c r="A12" s="2" t="s">
        <v>39</v>
      </c>
      <c r="B12" s="3">
        <v>41</v>
      </c>
      <c r="C12" s="4">
        <v>0</v>
      </c>
      <c r="D12" s="38">
        <f t="shared" si="0"/>
        <v>0</v>
      </c>
      <c r="E12" s="4">
        <v>9</v>
      </c>
      <c r="F12" s="38">
        <f t="shared" si="1"/>
        <v>0.21951219512195122</v>
      </c>
      <c r="G12" s="4">
        <v>12</v>
      </c>
      <c r="H12" s="38">
        <f t="shared" si="2"/>
        <v>0.29268292682926828</v>
      </c>
      <c r="I12" s="4">
        <v>12</v>
      </c>
      <c r="J12" s="38">
        <f t="shared" si="3"/>
        <v>0.29268292682926828</v>
      </c>
      <c r="K12" s="4">
        <v>2</v>
      </c>
      <c r="L12" s="38">
        <f t="shared" si="4"/>
        <v>4.878048780487805E-2</v>
      </c>
      <c r="M12" s="4">
        <v>6</v>
      </c>
      <c r="N12" s="38">
        <f t="shared" si="5"/>
        <v>0.14634146341463414</v>
      </c>
      <c r="O12" s="4">
        <v>0</v>
      </c>
      <c r="P12" s="38">
        <f t="shared" si="6"/>
        <v>0</v>
      </c>
      <c r="Q12" s="35" t="s">
        <v>109</v>
      </c>
    </row>
    <row r="13" spans="1:17" ht="15.75" x14ac:dyDescent="0.15">
      <c r="A13" s="2" t="s">
        <v>40</v>
      </c>
      <c r="B13" s="3">
        <v>41</v>
      </c>
      <c r="C13" s="4">
        <v>0</v>
      </c>
      <c r="D13" s="38">
        <f t="shared" si="0"/>
        <v>0</v>
      </c>
      <c r="E13" s="4">
        <v>6</v>
      </c>
      <c r="F13" s="38">
        <f t="shared" si="1"/>
        <v>0.14634146341463414</v>
      </c>
      <c r="G13" s="4">
        <v>17</v>
      </c>
      <c r="H13" s="38">
        <f t="shared" si="2"/>
        <v>0.41463414634146339</v>
      </c>
      <c r="I13" s="4">
        <v>8</v>
      </c>
      <c r="J13" s="38">
        <f t="shared" si="3"/>
        <v>0.1951219512195122</v>
      </c>
      <c r="K13" s="4">
        <v>7</v>
      </c>
      <c r="L13" s="38">
        <f t="shared" si="4"/>
        <v>0.17073170731707318</v>
      </c>
      <c r="M13" s="4">
        <v>2</v>
      </c>
      <c r="N13" s="38">
        <f t="shared" si="5"/>
        <v>4.878048780487805E-2</v>
      </c>
      <c r="O13" s="4">
        <v>1</v>
      </c>
      <c r="P13" s="38">
        <f t="shared" si="6"/>
        <v>2.4390243902439025E-2</v>
      </c>
      <c r="Q13" s="23" t="s">
        <v>91</v>
      </c>
    </row>
    <row r="14" spans="1:17" ht="27" x14ac:dyDescent="0.15">
      <c r="A14" s="2" t="s">
        <v>41</v>
      </c>
      <c r="B14" s="3">
        <v>43</v>
      </c>
      <c r="C14" s="4">
        <v>0</v>
      </c>
      <c r="D14" s="38">
        <f t="shared" si="0"/>
        <v>0</v>
      </c>
      <c r="E14" s="4">
        <v>5</v>
      </c>
      <c r="F14" s="38">
        <f t="shared" si="1"/>
        <v>0.11627906976744186</v>
      </c>
      <c r="G14" s="4">
        <v>17</v>
      </c>
      <c r="H14" s="38">
        <f t="shared" si="2"/>
        <v>0.39534883720930231</v>
      </c>
      <c r="I14" s="4">
        <v>9</v>
      </c>
      <c r="J14" s="38">
        <f t="shared" si="3"/>
        <v>0.20930232558139536</v>
      </c>
      <c r="K14" s="4">
        <v>9</v>
      </c>
      <c r="L14" s="38">
        <f t="shared" si="4"/>
        <v>0.20930232558139536</v>
      </c>
      <c r="M14" s="4">
        <v>2</v>
      </c>
      <c r="N14" s="38">
        <f t="shared" si="5"/>
        <v>4.6511627906976744E-2</v>
      </c>
      <c r="O14" s="4">
        <v>1</v>
      </c>
      <c r="P14" s="38">
        <f t="shared" si="6"/>
        <v>2.3255813953488372E-2</v>
      </c>
      <c r="Q14" s="23" t="s">
        <v>110</v>
      </c>
    </row>
    <row r="15" spans="1:17" ht="15.75" x14ac:dyDescent="0.15">
      <c r="A15" s="2" t="s">
        <v>42</v>
      </c>
      <c r="B15" s="3">
        <v>46</v>
      </c>
      <c r="C15" s="4">
        <v>0</v>
      </c>
      <c r="D15" s="38">
        <f t="shared" si="0"/>
        <v>0</v>
      </c>
      <c r="E15" s="4">
        <v>3</v>
      </c>
      <c r="F15" s="38">
        <f t="shared" si="1"/>
        <v>6.5217391304347824E-2</v>
      </c>
      <c r="G15" s="4">
        <v>18</v>
      </c>
      <c r="H15" s="38">
        <f t="shared" si="2"/>
        <v>0.39130434782608697</v>
      </c>
      <c r="I15" s="4">
        <v>17</v>
      </c>
      <c r="J15" s="38">
        <f t="shared" si="3"/>
        <v>0.36956521739130432</v>
      </c>
      <c r="K15" s="4">
        <v>5</v>
      </c>
      <c r="L15" s="38">
        <f t="shared" si="4"/>
        <v>0.10869565217391304</v>
      </c>
      <c r="M15" s="4">
        <v>2</v>
      </c>
      <c r="N15" s="38">
        <f t="shared" si="5"/>
        <v>4.3478260869565216E-2</v>
      </c>
      <c r="O15" s="4">
        <v>1</v>
      </c>
      <c r="P15" s="38">
        <f t="shared" si="6"/>
        <v>2.1739130434782608E-2</v>
      </c>
      <c r="Q15" s="23" t="s">
        <v>92</v>
      </c>
    </row>
    <row r="16" spans="1:17" ht="15.75" x14ac:dyDescent="0.15">
      <c r="A16" s="2" t="s">
        <v>43</v>
      </c>
      <c r="B16" s="3">
        <v>44</v>
      </c>
      <c r="C16" s="4">
        <v>0</v>
      </c>
      <c r="D16" s="38">
        <f t="shared" si="0"/>
        <v>0</v>
      </c>
      <c r="E16" s="4">
        <v>3</v>
      </c>
      <c r="F16" s="38">
        <f t="shared" si="1"/>
        <v>6.8181818181818177E-2</v>
      </c>
      <c r="G16" s="4">
        <v>15</v>
      </c>
      <c r="H16" s="38">
        <f t="shared" si="2"/>
        <v>0.34090909090909088</v>
      </c>
      <c r="I16" s="4">
        <v>10</v>
      </c>
      <c r="J16" s="38">
        <f t="shared" si="3"/>
        <v>0.22727272727272727</v>
      </c>
      <c r="K16" s="4">
        <v>11</v>
      </c>
      <c r="L16" s="38">
        <f t="shared" si="4"/>
        <v>0.25</v>
      </c>
      <c r="M16" s="4">
        <v>5</v>
      </c>
      <c r="N16" s="38">
        <f t="shared" si="5"/>
        <v>0.11363636363636363</v>
      </c>
      <c r="O16" s="4">
        <v>0</v>
      </c>
      <c r="P16" s="38">
        <f t="shared" si="6"/>
        <v>0</v>
      </c>
      <c r="Q16" s="19"/>
    </row>
    <row r="17" spans="1:17" ht="22.5" customHeight="1" x14ac:dyDescent="0.15">
      <c r="A17" s="7" t="s">
        <v>78</v>
      </c>
      <c r="B17" s="8">
        <f>SUM(B12:B16)</f>
        <v>215</v>
      </c>
      <c r="C17" s="8">
        <f>SUM(C12:C16)</f>
        <v>0</v>
      </c>
      <c r="D17" s="45">
        <f t="shared" si="0"/>
        <v>0</v>
      </c>
      <c r="E17" s="8">
        <f>SUM(E12:E16)</f>
        <v>26</v>
      </c>
      <c r="F17" s="45">
        <f t="shared" si="1"/>
        <v>0.12093023255813953</v>
      </c>
      <c r="G17" s="8">
        <f>SUM(G12:G16)</f>
        <v>79</v>
      </c>
      <c r="H17" s="45">
        <f t="shared" si="2"/>
        <v>0.36744186046511629</v>
      </c>
      <c r="I17" s="8">
        <f>SUM(I12:I16)</f>
        <v>56</v>
      </c>
      <c r="J17" s="45">
        <f t="shared" si="3"/>
        <v>0.26046511627906976</v>
      </c>
      <c r="K17" s="8">
        <f>SUM(K12:K16)</f>
        <v>34</v>
      </c>
      <c r="L17" s="45">
        <f t="shared" si="4"/>
        <v>0.15813953488372093</v>
      </c>
      <c r="M17" s="8">
        <f>SUM(M12:M16)</f>
        <v>17</v>
      </c>
      <c r="N17" s="45">
        <f t="shared" si="5"/>
        <v>7.9069767441860464E-2</v>
      </c>
      <c r="O17" s="8">
        <f>SUM(O12:O16)</f>
        <v>3</v>
      </c>
      <c r="P17" s="45">
        <f t="shared" si="6"/>
        <v>1.3953488372093023E-2</v>
      </c>
      <c r="Q17" s="12">
        <v>5</v>
      </c>
    </row>
    <row r="18" spans="1:17" ht="15.75" x14ac:dyDescent="0.15">
      <c r="A18" s="2" t="s">
        <v>44</v>
      </c>
      <c r="B18" s="3">
        <v>37</v>
      </c>
      <c r="C18" s="4">
        <v>0</v>
      </c>
      <c r="D18" s="38">
        <f t="shared" si="0"/>
        <v>0</v>
      </c>
      <c r="E18" s="4">
        <v>10</v>
      </c>
      <c r="F18" s="38">
        <f t="shared" si="1"/>
        <v>0.27027027027027029</v>
      </c>
      <c r="G18" s="4">
        <v>14</v>
      </c>
      <c r="H18" s="38">
        <f t="shared" si="2"/>
        <v>0.3783783783783784</v>
      </c>
      <c r="I18" s="4">
        <v>10</v>
      </c>
      <c r="J18" s="38">
        <f t="shared" si="3"/>
        <v>0.27027027027027029</v>
      </c>
      <c r="K18" s="4">
        <v>3</v>
      </c>
      <c r="L18" s="38">
        <f t="shared" si="4"/>
        <v>8.1081081081081086E-2</v>
      </c>
      <c r="M18" s="4">
        <v>0</v>
      </c>
      <c r="N18" s="38">
        <f t="shared" si="5"/>
        <v>0</v>
      </c>
      <c r="O18" s="4">
        <v>0</v>
      </c>
      <c r="P18" s="38">
        <f t="shared" si="6"/>
        <v>0</v>
      </c>
      <c r="Q18" s="5"/>
    </row>
    <row r="19" spans="1:17" ht="15.75" x14ac:dyDescent="0.15">
      <c r="A19" s="2" t="s">
        <v>45</v>
      </c>
      <c r="B19" s="3">
        <v>33</v>
      </c>
      <c r="C19" s="4">
        <v>0</v>
      </c>
      <c r="D19" s="38">
        <f t="shared" si="0"/>
        <v>0</v>
      </c>
      <c r="E19" s="4">
        <v>4</v>
      </c>
      <c r="F19" s="38">
        <f t="shared" si="1"/>
        <v>0.12121212121212122</v>
      </c>
      <c r="G19" s="4">
        <v>21</v>
      </c>
      <c r="H19" s="38">
        <f t="shared" si="2"/>
        <v>0.63636363636363635</v>
      </c>
      <c r="I19" s="4">
        <v>5</v>
      </c>
      <c r="J19" s="38">
        <f t="shared" si="3"/>
        <v>0.15151515151515152</v>
      </c>
      <c r="K19" s="4">
        <v>3</v>
      </c>
      <c r="L19" s="38">
        <f t="shared" si="4"/>
        <v>9.0909090909090912E-2</v>
      </c>
      <c r="M19" s="4">
        <v>0</v>
      </c>
      <c r="N19" s="38">
        <f t="shared" si="5"/>
        <v>0</v>
      </c>
      <c r="O19" s="4">
        <v>0</v>
      </c>
      <c r="P19" s="38">
        <f t="shared" si="6"/>
        <v>0</v>
      </c>
      <c r="Q19" s="5"/>
    </row>
    <row r="20" spans="1:17" ht="15.75" x14ac:dyDescent="0.15">
      <c r="A20" s="2" t="s">
        <v>46</v>
      </c>
      <c r="B20" s="3">
        <v>41</v>
      </c>
      <c r="C20" s="4">
        <v>2</v>
      </c>
      <c r="D20" s="38">
        <f t="shared" si="0"/>
        <v>4.878048780487805E-2</v>
      </c>
      <c r="E20" s="4">
        <v>5</v>
      </c>
      <c r="F20" s="38">
        <f t="shared" si="1"/>
        <v>0.12195121951219512</v>
      </c>
      <c r="G20" s="4">
        <v>15</v>
      </c>
      <c r="H20" s="38">
        <f t="shared" si="2"/>
        <v>0.36585365853658536</v>
      </c>
      <c r="I20" s="4">
        <v>11</v>
      </c>
      <c r="J20" s="38">
        <f t="shared" si="3"/>
        <v>0.26829268292682928</v>
      </c>
      <c r="K20" s="4">
        <v>7</v>
      </c>
      <c r="L20" s="38">
        <f t="shared" si="4"/>
        <v>0.17073170731707318</v>
      </c>
      <c r="M20" s="4">
        <v>1</v>
      </c>
      <c r="N20" s="38">
        <f t="shared" si="5"/>
        <v>2.4390243902439025E-2</v>
      </c>
      <c r="O20" s="4">
        <v>0</v>
      </c>
      <c r="P20" s="38">
        <f t="shared" si="6"/>
        <v>0</v>
      </c>
      <c r="Q20" s="19"/>
    </row>
    <row r="21" spans="1:17" ht="15.75" x14ac:dyDescent="0.15">
      <c r="A21" s="2" t="s">
        <v>47</v>
      </c>
      <c r="B21" s="3">
        <v>40</v>
      </c>
      <c r="C21" s="4">
        <v>0</v>
      </c>
      <c r="D21" s="38">
        <f t="shared" si="0"/>
        <v>0</v>
      </c>
      <c r="E21" s="4">
        <v>10</v>
      </c>
      <c r="F21" s="38">
        <f t="shared" si="1"/>
        <v>0.25</v>
      </c>
      <c r="G21" s="4">
        <v>17</v>
      </c>
      <c r="H21" s="38">
        <f t="shared" si="2"/>
        <v>0.42499999999999999</v>
      </c>
      <c r="I21" s="4">
        <v>7</v>
      </c>
      <c r="J21" s="38">
        <f t="shared" si="3"/>
        <v>0.17499999999999999</v>
      </c>
      <c r="K21" s="4">
        <v>3</v>
      </c>
      <c r="L21" s="38">
        <f t="shared" si="4"/>
        <v>7.4999999999999997E-2</v>
      </c>
      <c r="M21" s="4">
        <v>3</v>
      </c>
      <c r="N21" s="38">
        <f t="shared" si="5"/>
        <v>7.4999999999999997E-2</v>
      </c>
      <c r="O21" s="4">
        <v>0</v>
      </c>
      <c r="P21" s="38">
        <f t="shared" si="6"/>
        <v>0</v>
      </c>
      <c r="Q21" s="22"/>
    </row>
    <row r="22" spans="1:17" ht="27" x14ac:dyDescent="0.15">
      <c r="A22" s="2" t="s">
        <v>48</v>
      </c>
      <c r="B22" s="3">
        <v>43</v>
      </c>
      <c r="C22" s="4">
        <v>0</v>
      </c>
      <c r="D22" s="38">
        <f t="shared" si="0"/>
        <v>0</v>
      </c>
      <c r="E22" s="4">
        <v>6</v>
      </c>
      <c r="F22" s="38">
        <f t="shared" si="1"/>
        <v>0.13953488372093023</v>
      </c>
      <c r="G22" s="4">
        <v>16</v>
      </c>
      <c r="H22" s="38">
        <f t="shared" si="2"/>
        <v>0.37209302325581395</v>
      </c>
      <c r="I22" s="4">
        <v>14</v>
      </c>
      <c r="J22" s="38">
        <f t="shared" si="3"/>
        <v>0.32558139534883723</v>
      </c>
      <c r="K22" s="4">
        <v>2</v>
      </c>
      <c r="L22" s="38">
        <f t="shared" si="4"/>
        <v>4.6511627906976744E-2</v>
      </c>
      <c r="M22" s="4">
        <v>4</v>
      </c>
      <c r="N22" s="38">
        <f t="shared" si="5"/>
        <v>9.3023255813953487E-2</v>
      </c>
      <c r="O22" s="4">
        <v>1</v>
      </c>
      <c r="P22" s="38">
        <f t="shared" si="6"/>
        <v>2.3255813953488372E-2</v>
      </c>
      <c r="Q22" s="33" t="s">
        <v>101</v>
      </c>
    </row>
    <row r="23" spans="1:17" ht="23.25" customHeight="1" x14ac:dyDescent="0.15">
      <c r="A23" s="7" t="s">
        <v>79</v>
      </c>
      <c r="B23" s="8">
        <f>SUM(B18:B22)</f>
        <v>194</v>
      </c>
      <c r="C23" s="8">
        <f>SUM(C18:C22)</f>
        <v>2</v>
      </c>
      <c r="D23" s="45">
        <f t="shared" si="0"/>
        <v>1.0309278350515464E-2</v>
      </c>
      <c r="E23" s="8">
        <f>SUM(E18:E22)</f>
        <v>35</v>
      </c>
      <c r="F23" s="45">
        <f t="shared" si="1"/>
        <v>0.18041237113402062</v>
      </c>
      <c r="G23" s="8">
        <f>SUM(G18:G22)</f>
        <v>83</v>
      </c>
      <c r="H23" s="45">
        <f t="shared" si="2"/>
        <v>0.42783505154639173</v>
      </c>
      <c r="I23" s="8">
        <f>SUM(I18:I22)</f>
        <v>47</v>
      </c>
      <c r="J23" s="45">
        <f t="shared" si="3"/>
        <v>0.2422680412371134</v>
      </c>
      <c r="K23" s="8">
        <f>SUM(K18:K22)</f>
        <v>18</v>
      </c>
      <c r="L23" s="45">
        <f t="shared" si="4"/>
        <v>9.2783505154639179E-2</v>
      </c>
      <c r="M23" s="8">
        <f>SUM(M18:M22)</f>
        <v>8</v>
      </c>
      <c r="N23" s="45">
        <f t="shared" si="5"/>
        <v>4.1237113402061855E-2</v>
      </c>
      <c r="O23" s="8">
        <f>SUM(O18:O22)</f>
        <v>1</v>
      </c>
      <c r="P23" s="45">
        <f t="shared" si="6"/>
        <v>5.1546391752577319E-3</v>
      </c>
      <c r="Q23" s="12">
        <v>2</v>
      </c>
    </row>
    <row r="24" spans="1:17" ht="27.75" customHeight="1" x14ac:dyDescent="0.15">
      <c r="A24" s="9" t="s">
        <v>123</v>
      </c>
      <c r="B24" s="10">
        <f>B11+B17+B23</f>
        <v>681</v>
      </c>
      <c r="C24" s="10">
        <f>C11+C17+C23</f>
        <v>7</v>
      </c>
      <c r="D24" s="40">
        <f t="shared" si="0"/>
        <v>1.0279001468428781E-2</v>
      </c>
      <c r="E24" s="10">
        <f>E11+E17+E23</f>
        <v>122</v>
      </c>
      <c r="F24" s="40">
        <f t="shared" si="1"/>
        <v>0.17914831130690162</v>
      </c>
      <c r="G24" s="10">
        <f>G11+G17+G23</f>
        <v>258</v>
      </c>
      <c r="H24" s="40">
        <f t="shared" si="2"/>
        <v>0.3788546255506608</v>
      </c>
      <c r="I24" s="10">
        <f>I11+I17+I23</f>
        <v>172</v>
      </c>
      <c r="J24" s="40">
        <f t="shared" si="3"/>
        <v>0.25256975036710722</v>
      </c>
      <c r="K24" s="10">
        <f>K11+K17+K23</f>
        <v>80</v>
      </c>
      <c r="L24" s="40">
        <f t="shared" si="4"/>
        <v>0.11747430249632893</v>
      </c>
      <c r="M24" s="10">
        <f>M11+M17+M23</f>
        <v>36</v>
      </c>
      <c r="N24" s="40">
        <f t="shared" si="5"/>
        <v>5.2863436123348019E-2</v>
      </c>
      <c r="O24" s="10">
        <f>O11+O17+O23</f>
        <v>6</v>
      </c>
      <c r="P24" s="40">
        <f t="shared" si="6"/>
        <v>8.8105726872246704E-3</v>
      </c>
      <c r="Q24" s="27">
        <f>Q11+Q17+Q23</f>
        <v>14</v>
      </c>
    </row>
  </sheetData>
  <mergeCells count="11">
    <mergeCell ref="Q2:Q3"/>
    <mergeCell ref="A1:Q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honeticPr fontId="1" type="noConversion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全校</vt:lpstr>
      <vt:lpstr>海关法律系</vt:lpstr>
      <vt:lpstr>海关外语系</vt:lpstr>
      <vt:lpstr>海关与公共管理学院</vt:lpstr>
      <vt:lpstr>海关与公共经济学院</vt:lpstr>
      <vt:lpstr>工商管理与关务学院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2020-03-30T07:43:33Z</dcterms:modified>
</cp:coreProperties>
</file>